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VERIO\Documents\DOCUMENTOS 2023\LICITACOES\ENVIO SICOM EDITAIS\OBRA PAVIMENTACAO ASFALTICA Horto Municipal para Caminho do Serro\"/>
    </mc:Choice>
  </mc:AlternateContent>
  <bookViews>
    <workbookView xWindow="0" yWindow="0" windowWidth="20490" windowHeight="7065"/>
  </bookViews>
  <sheets>
    <sheet name="Planilha Orçamentária" sheetId="1" r:id="rId1"/>
    <sheet name="Detalhamento do BDI" sheetId="4" r:id="rId2"/>
  </sheets>
  <externalReferences>
    <externalReference r:id="rId3"/>
  </externalReferences>
  <definedNames>
    <definedName name="_xlnm._FilterDatabase" localSheetId="0" hidden="1">'Planilha Orçamentária'!$B$14:$V$131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G29" i="1"/>
  <c r="G28" i="1"/>
  <c r="G27" i="1"/>
  <c r="G26" i="1"/>
  <c r="G25" i="1"/>
  <c r="G24" i="1"/>
  <c r="G22" i="1"/>
  <c r="G20" i="1"/>
  <c r="G19" i="1"/>
  <c r="H6" i="1" l="1"/>
  <c r="I21" i="1" l="1"/>
  <c r="I20" i="1"/>
  <c r="I19" i="1"/>
  <c r="I32" i="1"/>
  <c r="I31" i="1"/>
  <c r="I29" i="1"/>
  <c r="I28" i="1"/>
  <c r="I27" i="1"/>
  <c r="I26" i="1"/>
  <c r="I25" i="1"/>
  <c r="I24" i="1"/>
  <c r="I16" i="1"/>
  <c r="J111" i="1"/>
  <c r="K111" i="1" s="1"/>
  <c r="L111" i="1" s="1"/>
  <c r="J110" i="1"/>
  <c r="K110" i="1" s="1"/>
  <c r="L110" i="1" s="1"/>
  <c r="J109" i="1"/>
  <c r="K109" i="1" s="1"/>
  <c r="L109" i="1" s="1"/>
  <c r="J108" i="1"/>
  <c r="K108" i="1" s="1"/>
  <c r="L108" i="1" s="1"/>
  <c r="J107" i="1"/>
  <c r="K107" i="1" s="1"/>
  <c r="L107" i="1" s="1"/>
  <c r="J106" i="1"/>
  <c r="K106" i="1" s="1"/>
  <c r="L106" i="1" s="1"/>
  <c r="J105" i="1"/>
  <c r="K105" i="1" s="1"/>
  <c r="L105" i="1" s="1"/>
  <c r="J104" i="1"/>
  <c r="K104" i="1" s="1"/>
  <c r="L104" i="1" s="1"/>
  <c r="J103" i="1"/>
  <c r="K103" i="1" s="1"/>
  <c r="L103" i="1" s="1"/>
  <c r="J102" i="1"/>
  <c r="K102" i="1" s="1"/>
  <c r="L102" i="1" s="1"/>
  <c r="J101" i="1"/>
  <c r="K101" i="1" s="1"/>
  <c r="L101" i="1" s="1"/>
  <c r="J100" i="1"/>
  <c r="K100" i="1" s="1"/>
  <c r="L100" i="1" s="1"/>
  <c r="J99" i="1"/>
  <c r="K99" i="1" s="1"/>
  <c r="L99" i="1" s="1"/>
  <c r="J98" i="1"/>
  <c r="K98" i="1" s="1"/>
  <c r="L98" i="1" s="1"/>
  <c r="J125" i="1" l="1"/>
  <c r="K125" i="1" s="1"/>
  <c r="L125" i="1" s="1"/>
  <c r="J124" i="1"/>
  <c r="K124" i="1" s="1"/>
  <c r="L124" i="1" s="1"/>
  <c r="J123" i="1"/>
  <c r="K123" i="1" s="1"/>
  <c r="L123" i="1" s="1"/>
  <c r="J122" i="1"/>
  <c r="K122" i="1" s="1"/>
  <c r="L122" i="1" s="1"/>
  <c r="J121" i="1"/>
  <c r="K121" i="1" s="1"/>
  <c r="L121" i="1" s="1"/>
  <c r="J120" i="1"/>
  <c r="K120" i="1" s="1"/>
  <c r="L120" i="1" s="1"/>
  <c r="J119" i="1"/>
  <c r="K119" i="1" s="1"/>
  <c r="L119" i="1" s="1"/>
  <c r="J118" i="1"/>
  <c r="K118" i="1" s="1"/>
  <c r="L118" i="1" s="1"/>
  <c r="J117" i="1"/>
  <c r="K117" i="1" s="1"/>
  <c r="L117" i="1" s="1"/>
  <c r="J116" i="1"/>
  <c r="K116" i="1" s="1"/>
  <c r="L116" i="1" s="1"/>
  <c r="J115" i="1"/>
  <c r="K115" i="1" s="1"/>
  <c r="L115" i="1" s="1"/>
  <c r="J114" i="1"/>
  <c r="K114" i="1" s="1"/>
  <c r="L114" i="1" s="1"/>
  <c r="J113" i="1"/>
  <c r="K113" i="1" s="1"/>
  <c r="L113" i="1" s="1"/>
  <c r="J112" i="1"/>
  <c r="K112" i="1" s="1"/>
  <c r="L112" i="1" s="1"/>
  <c r="J97" i="1"/>
  <c r="K97" i="1" s="1"/>
  <c r="L97" i="1" s="1"/>
  <c r="J96" i="1"/>
  <c r="K96" i="1" s="1"/>
  <c r="L96" i="1" s="1"/>
  <c r="J95" i="1"/>
  <c r="K95" i="1" s="1"/>
  <c r="L95" i="1" s="1"/>
  <c r="J94" i="1"/>
  <c r="K94" i="1" s="1"/>
  <c r="L94" i="1" s="1"/>
  <c r="J93" i="1"/>
  <c r="K93" i="1" s="1"/>
  <c r="L93" i="1" s="1"/>
  <c r="J92" i="1"/>
  <c r="K92" i="1" s="1"/>
  <c r="L92" i="1" s="1"/>
  <c r="J91" i="1"/>
  <c r="K91" i="1" s="1"/>
  <c r="L91" i="1" s="1"/>
  <c r="J90" i="1"/>
  <c r="K90" i="1" s="1"/>
  <c r="L90" i="1" s="1"/>
  <c r="J89" i="1"/>
  <c r="K89" i="1" s="1"/>
  <c r="L89" i="1" s="1"/>
  <c r="J88" i="1"/>
  <c r="K88" i="1" s="1"/>
  <c r="L88" i="1" s="1"/>
  <c r="J87" i="1"/>
  <c r="K87" i="1" s="1"/>
  <c r="L87" i="1" s="1"/>
  <c r="J86" i="1"/>
  <c r="K86" i="1" s="1"/>
  <c r="L86" i="1" s="1"/>
  <c r="J85" i="1"/>
  <c r="K85" i="1" s="1"/>
  <c r="L85" i="1" s="1"/>
  <c r="J84" i="1"/>
  <c r="K84" i="1" s="1"/>
  <c r="L84" i="1" s="1"/>
  <c r="J83" i="1"/>
  <c r="K83" i="1" s="1"/>
  <c r="L83" i="1" s="1"/>
  <c r="J82" i="1"/>
  <c r="K82" i="1" s="1"/>
  <c r="L82" i="1" s="1"/>
  <c r="J81" i="1"/>
  <c r="K81" i="1" s="1"/>
  <c r="L81" i="1" s="1"/>
  <c r="J80" i="1"/>
  <c r="K80" i="1" s="1"/>
  <c r="L80" i="1" s="1"/>
  <c r="J79" i="1"/>
  <c r="K79" i="1" s="1"/>
  <c r="L79" i="1" s="1"/>
  <c r="J78" i="1"/>
  <c r="K78" i="1" s="1"/>
  <c r="L78" i="1" s="1"/>
  <c r="J77" i="1"/>
  <c r="K77" i="1" s="1"/>
  <c r="L77" i="1" s="1"/>
  <c r="J76" i="1"/>
  <c r="K76" i="1" s="1"/>
  <c r="L76" i="1" s="1"/>
  <c r="J75" i="1"/>
  <c r="K75" i="1" s="1"/>
  <c r="L75" i="1" s="1"/>
  <c r="J74" i="1"/>
  <c r="K74" i="1" s="1"/>
  <c r="L74" i="1" s="1"/>
  <c r="J73" i="1"/>
  <c r="K73" i="1" s="1"/>
  <c r="L73" i="1" s="1"/>
  <c r="J72" i="1"/>
  <c r="K72" i="1" s="1"/>
  <c r="L72" i="1" s="1"/>
  <c r="J71" i="1"/>
  <c r="K71" i="1" s="1"/>
  <c r="L71" i="1" s="1"/>
  <c r="J70" i="1"/>
  <c r="K70" i="1" s="1"/>
  <c r="L70" i="1" s="1"/>
  <c r="J69" i="1"/>
  <c r="K69" i="1" s="1"/>
  <c r="L69" i="1" s="1"/>
  <c r="J68" i="1"/>
  <c r="K68" i="1" s="1"/>
  <c r="L68" i="1" s="1"/>
  <c r="J67" i="1"/>
  <c r="K67" i="1" s="1"/>
  <c r="L67" i="1" s="1"/>
  <c r="J66" i="1"/>
  <c r="K66" i="1" s="1"/>
  <c r="L66" i="1" s="1"/>
  <c r="J65" i="1"/>
  <c r="K65" i="1" s="1"/>
  <c r="L65" i="1" s="1"/>
  <c r="J64" i="1"/>
  <c r="K64" i="1" s="1"/>
  <c r="L64" i="1" s="1"/>
  <c r="J63" i="1"/>
  <c r="K63" i="1" s="1"/>
  <c r="L63" i="1" s="1"/>
  <c r="J62" i="1"/>
  <c r="K62" i="1" s="1"/>
  <c r="L62" i="1" s="1"/>
  <c r="J61" i="1"/>
  <c r="K61" i="1" s="1"/>
  <c r="L61" i="1" s="1"/>
  <c r="J60" i="1"/>
  <c r="K60" i="1" s="1"/>
  <c r="L60" i="1" s="1"/>
  <c r="J59" i="1"/>
  <c r="K59" i="1" s="1"/>
  <c r="L59" i="1" s="1"/>
  <c r="J58" i="1"/>
  <c r="K58" i="1" s="1"/>
  <c r="L58" i="1" s="1"/>
  <c r="J57" i="1"/>
  <c r="K57" i="1" s="1"/>
  <c r="L57" i="1" s="1"/>
  <c r="J56" i="1"/>
  <c r="K56" i="1" s="1"/>
  <c r="L56" i="1" s="1"/>
  <c r="J55" i="1"/>
  <c r="K55" i="1" s="1"/>
  <c r="L55" i="1" s="1"/>
  <c r="J54" i="1"/>
  <c r="K54" i="1" s="1"/>
  <c r="L54" i="1" s="1"/>
  <c r="J53" i="1"/>
  <c r="K53" i="1" s="1"/>
  <c r="L53" i="1" s="1"/>
  <c r="J52" i="1"/>
  <c r="K52" i="1" s="1"/>
  <c r="L52" i="1" s="1"/>
  <c r="J51" i="1"/>
  <c r="K51" i="1" s="1"/>
  <c r="L51" i="1" s="1"/>
  <c r="J50" i="1"/>
  <c r="K50" i="1" s="1"/>
  <c r="L50" i="1" s="1"/>
  <c r="J49" i="1"/>
  <c r="K49" i="1" s="1"/>
  <c r="L49" i="1" s="1"/>
  <c r="J48" i="1"/>
  <c r="K48" i="1" s="1"/>
  <c r="L48" i="1" s="1"/>
  <c r="J47" i="1"/>
  <c r="K47" i="1" s="1"/>
  <c r="L47" i="1" s="1"/>
  <c r="J46" i="1"/>
  <c r="K46" i="1" s="1"/>
  <c r="L46" i="1" s="1"/>
  <c r="J45" i="1"/>
  <c r="K45" i="1" s="1"/>
  <c r="L45" i="1" s="1"/>
  <c r="J44" i="1"/>
  <c r="K44" i="1" s="1"/>
  <c r="L44" i="1" s="1"/>
  <c r="J43" i="1"/>
  <c r="K43" i="1" s="1"/>
  <c r="L43" i="1" s="1"/>
  <c r="J42" i="1"/>
  <c r="K42" i="1" s="1"/>
  <c r="L42" i="1" s="1"/>
  <c r="J41" i="1"/>
  <c r="K41" i="1" s="1"/>
  <c r="L41" i="1" s="1"/>
  <c r="J40" i="1"/>
  <c r="K40" i="1" s="1"/>
  <c r="L40" i="1" s="1"/>
  <c r="J39" i="1"/>
  <c r="K39" i="1" s="1"/>
  <c r="L39" i="1" s="1"/>
  <c r="J38" i="1"/>
  <c r="K38" i="1" s="1"/>
  <c r="L38" i="1" s="1"/>
  <c r="J37" i="1"/>
  <c r="K37" i="1" s="1"/>
  <c r="L37" i="1" s="1"/>
  <c r="J36" i="1"/>
  <c r="K36" i="1" s="1"/>
  <c r="L36" i="1" s="1"/>
  <c r="J35" i="1"/>
  <c r="K35" i="1" s="1"/>
  <c r="L35" i="1" s="1"/>
  <c r="J34" i="1"/>
  <c r="K34" i="1" s="1"/>
  <c r="L34" i="1" s="1"/>
  <c r="J33" i="1"/>
  <c r="K33" i="1" s="1"/>
  <c r="L33" i="1" s="1"/>
  <c r="J32" i="1"/>
  <c r="K32" i="1" s="1"/>
  <c r="L32" i="1" s="1"/>
  <c r="J31" i="1"/>
  <c r="K31" i="1" s="1"/>
  <c r="L31" i="1" s="1"/>
  <c r="J29" i="1"/>
  <c r="K29" i="1" s="1"/>
  <c r="L29" i="1" s="1"/>
  <c r="J28" i="1"/>
  <c r="K28" i="1" s="1"/>
  <c r="L28" i="1" s="1"/>
  <c r="J27" i="1"/>
  <c r="K27" i="1" s="1"/>
  <c r="L27" i="1" s="1"/>
  <c r="J26" i="1"/>
  <c r="K26" i="1" s="1"/>
  <c r="L26" i="1" s="1"/>
  <c r="J25" i="1"/>
  <c r="K25" i="1" s="1"/>
  <c r="L25" i="1" s="1"/>
  <c r="J24" i="1"/>
  <c r="K24" i="1" s="1"/>
  <c r="L24" i="1" s="1"/>
  <c r="J21" i="1"/>
  <c r="K21" i="1" s="1"/>
  <c r="L21" i="1" s="1"/>
  <c r="J20" i="1"/>
  <c r="K20" i="1" s="1"/>
  <c r="L20" i="1" s="1"/>
  <c r="J19" i="1"/>
  <c r="K19" i="1" s="1"/>
  <c r="L19" i="1" s="1"/>
  <c r="J17" i="1"/>
  <c r="K17" i="1" s="1"/>
  <c r="L17" i="1" s="1"/>
  <c r="J16" i="1"/>
  <c r="K16" i="1" s="1"/>
  <c r="L16" i="1" s="1"/>
  <c r="L13" i="1" l="1"/>
</calcChain>
</file>

<file path=xl/comments1.xml><?xml version="1.0" encoding="utf-8"?>
<comments xmlns="http://schemas.openxmlformats.org/spreadsheetml/2006/main">
  <authors>
    <author>RAFAEL MARUCH DE CARVALHO</author>
  </authors>
  <commentList>
    <comment ref="H6" authorId="0" shapeId="0">
      <text>
        <r>
          <rPr>
            <b/>
            <sz val="9"/>
            <color indexed="81"/>
            <rFont val="Segoe UI"/>
            <charset val="1"/>
          </rPr>
          <t>Preenchimento Automático - Aba "Detalhamento do BDI"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</rPr>
          <t>Preencher caso exista BDI diferenciado aplicado em algum(ns) item(ns)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Segoe UI"/>
            <family val="2"/>
          </rPr>
          <t>SIM ou NÃO</t>
        </r>
      </text>
    </comment>
  </commentList>
</comments>
</file>

<file path=xl/sharedStrings.xml><?xml version="1.0" encoding="utf-8"?>
<sst xmlns="http://schemas.openxmlformats.org/spreadsheetml/2006/main" count="135" uniqueCount="109">
  <si>
    <t>LEGENDA</t>
  </si>
  <si>
    <t>PREENCHIMENTO AUTOMÁTICO</t>
  </si>
  <si>
    <t>PLANILHA ORÇAMENTÁRIA</t>
  </si>
  <si>
    <t>LICITAÇÃO Nº</t>
  </si>
  <si>
    <t>EDITAL Nº</t>
  </si>
  <si>
    <t>COMPOSIÇÃO DO BDI</t>
  </si>
  <si>
    <t>GARANTIA (G) e SEGURO (S)</t>
  </si>
  <si>
    <t>OBJETO</t>
  </si>
  <si>
    <t>RISCO ( R )</t>
  </si>
  <si>
    <t>MODALIDADE</t>
  </si>
  <si>
    <t>REGIME DE EXECUÇÃO</t>
  </si>
  <si>
    <t>CIDADE</t>
  </si>
  <si>
    <t>UF</t>
  </si>
  <si>
    <t>DESPESAS FINANCEIRAS (DF)</t>
  </si>
  <si>
    <t>DESONERAÇÃO</t>
  </si>
  <si>
    <t>BDI 1</t>
  </si>
  <si>
    <t>BDI 2</t>
  </si>
  <si>
    <t>ADMINISTRAÇÃO CENTRAL (AC)</t>
  </si>
  <si>
    <t>LUCRO (L)</t>
  </si>
  <si>
    <t>TRIBUTOS (T)</t>
  </si>
  <si>
    <t>LOTE</t>
  </si>
  <si>
    <t>ITEM</t>
  </si>
  <si>
    <t>CÓDIGO</t>
  </si>
  <si>
    <t>REFERÊNCIA</t>
  </si>
  <si>
    <t>DESCRIÇÃO DOS SERVIÇOS</t>
  </si>
  <si>
    <t>UNIDADE</t>
  </si>
  <si>
    <t>QUANTIDADE</t>
  </si>
  <si>
    <t>BDI</t>
  </si>
  <si>
    <t>FÓRMULA ADOTADA:</t>
  </si>
  <si>
    <t>TOTAL GERAL</t>
  </si>
  <si>
    <t>ÓRGÃO</t>
  </si>
  <si>
    <t>BDI PROPOSTO:</t>
  </si>
  <si>
    <t>PREÇO TOTAL</t>
  </si>
  <si>
    <t>CUSTO UNITÁRIO (SEM BDI)</t>
  </si>
  <si>
    <t>TIPO DE VALOR</t>
  </si>
  <si>
    <t>VALOR UNITÁRIO (R$)</t>
  </si>
  <si>
    <t>ENCARGOS SOCIAIS - HORISTAS (%)</t>
  </si>
  <si>
    <t>ENCARGOS SOCIAIS - MENSALISTAS (%)</t>
  </si>
  <si>
    <t>PREENCHIMENTO OBRIGATÓRIO</t>
  </si>
  <si>
    <t>PREENCHIIMENTO FACULTATIVO</t>
  </si>
  <si>
    <t>PREÇO UNITÁRIO (COM BDI)</t>
  </si>
  <si>
    <t>CUSTO (SEM BDI)</t>
  </si>
  <si>
    <t>DATA DO ORÇAMENTO</t>
  </si>
  <si>
    <r>
      <t xml:space="preserve">DATA BASE DO ORÇAMENTO </t>
    </r>
    <r>
      <rPr>
        <sz val="11"/>
        <color theme="1"/>
        <rFont val="Calibri"/>
        <family val="2"/>
        <scheme val="minor"/>
      </rPr>
      <t>(mês/ano)</t>
    </r>
  </si>
  <si>
    <t>ED-28427</t>
  </si>
  <si>
    <t>SEINFRA</t>
  </si>
  <si>
    <t>FORNECIMENTO E COLOCAÇÃO DE PLACA DE OBRA EM CHAPA GALVANIZADA #26, ESP. 0,45MM, DIMENSÃO (3X1,5)M, PLOTADA COM ADESIVO VINÍLICO, AFIXADA COM REBITES 4,8X40MM, EM ESTRUTURA METÁLICA DE METALON 20X20MM, ESP. 1,25MM, INCLUSIVE SUPORTE EM EUCALIPTO AUTOCLAVADO PINTADO COM TINTA PVA DUAS (2) DEMÃOS</t>
  </si>
  <si>
    <t>Unid.</t>
  </si>
  <si>
    <t>ED-50392</t>
  </si>
  <si>
    <t>MOBILIZAÇÃO E DESMOBILIZAÇÃO DE OBRA EM CENTRO URBANO OU REGIÃO LIMÍTROFE COM VALOR ATÉ O VALOR DE 1.000.000,00</t>
  </si>
  <si>
    <t>%</t>
  </si>
  <si>
    <t>1.1</t>
  </si>
  <si>
    <t>1.2</t>
  </si>
  <si>
    <t>1 -INSTALAÇÕES INICIAIS DA OBRA</t>
  </si>
  <si>
    <t>2 - TERRAPLANAGEM</t>
  </si>
  <si>
    <t>2.1</t>
  </si>
  <si>
    <t>RO-41081</t>
  </si>
  <si>
    <t>REGULARIZAÇÃO DO SUB-LEITO (PROCTOR NORMAL)</t>
  </si>
  <si>
    <t>m²</t>
  </si>
  <si>
    <t>2.2</t>
  </si>
  <si>
    <t>RO-43113</t>
  </si>
  <si>
    <t>Base de solo sem mistura, compactada na energia do proctor intermediário (Execução, incluindo escavação, carga, descarga, espalhamento, umidecimento e compactação do material; exclui aquisição e transporte do material)</t>
  </si>
  <si>
    <t>m³</t>
  </si>
  <si>
    <t>2.3</t>
  </si>
  <si>
    <t>RO-41336</t>
  </si>
  <si>
    <t>CARGA, TRANSPORTE E DESCARGA DE MATERIAL DE 1ª CATEGORIA,
COM CAMINHÃO DMT 1.200 A 1.400 M)</t>
  </si>
  <si>
    <t>M3xKM</t>
  </si>
  <si>
    <t>2.4</t>
  </si>
  <si>
    <t>AQUISIÇÃO DO MATERIAL PARA BASE</t>
  </si>
  <si>
    <t>A CARGO DO MUNICIPIO</t>
  </si>
  <si>
    <t>3 - PAVIMENTO</t>
  </si>
  <si>
    <t>3.1</t>
  </si>
  <si>
    <t>RO-51228</t>
  </si>
  <si>
    <t>3.2</t>
  </si>
  <si>
    <t>RO-41376</t>
  </si>
  <si>
    <t xml:space="preserve"> Transporte de material de qualquer natureza. Distância média de
transporte &gt;= 50,10 km</t>
  </si>
  <si>
    <t xml:space="preserve">TxKM </t>
  </si>
  <si>
    <t>3.3</t>
  </si>
  <si>
    <t>RO-13321</t>
  </si>
  <si>
    <t xml:space="preserve"> Tratamento superficial duplo com banho diluído e fornecimento do
material betuminoso (Execução, incluindo fornecimento e limpeza dosagregados e fornecimento do material betuminoso, exclusive transporte do material betuminoso)</t>
  </si>
  <si>
    <t>3.4</t>
  </si>
  <si>
    <t>3.5</t>
  </si>
  <si>
    <t>RO-51229</t>
  </si>
  <si>
    <t xml:space="preserve"> Pintura de ligação (Execução e fornecimento do material betuminoso,exclusive transporte do material betuminoso)</t>
  </si>
  <si>
    <t>3.6</t>
  </si>
  <si>
    <t xml:space="preserve">RO-41171 </t>
  </si>
  <si>
    <t>Tratamento anti-pó (Execução, incluindo o fornecimento da areia)</t>
  </si>
  <si>
    <t>4 - DRENAGEM</t>
  </si>
  <si>
    <t>4.1</t>
  </si>
  <si>
    <t>ED-51139</t>
  </si>
  <si>
    <t>GUIA DE MEIO-FIO, EM CONCRETO COM FCK 20MPA, PRÉMOLDADA, MFC-01 PADRÃO DER-MG, DIMENSÕES (12X16,7X35)CM, EXCLUSIVE SARJETA, INCLUSIVE ESCAVAÇÃO, APILOAMENTO E TRANSPORTE COM RETIRADA DO MATERIAL ESCAVADO (EM CAÇAMBA)</t>
  </si>
  <si>
    <t>m</t>
  </si>
  <si>
    <t>4.2</t>
  </si>
  <si>
    <t>ED-48664</t>
  </si>
  <si>
    <t>GUIA (MEIO-FIO) CONCRETO, MOLDADA IN LOCO EM TRECHO RETO COM EXTRUSO 
RA, 13 CM BASE X 22 CM ALTURA. AF_06/2016</t>
  </si>
  <si>
    <t>MUNICÍPIO DE PRESIDENTE KUBITSCHEK</t>
  </si>
  <si>
    <t>28/2023</t>
  </si>
  <si>
    <t>5/2023</t>
  </si>
  <si>
    <t>PAVIMENTAÇÃO ASFÁLTICA FAZENDO A LIGAÇÃO ENTRE AS CASAS POPULARES NO HORTO MUNICIPAL E O BAIRRO CAMINHO DO SERRO</t>
  </si>
  <si>
    <t>DISPENSA DE LICITAÇÃO</t>
  </si>
  <si>
    <t>1 – Empreitada por Preço Global</t>
  </si>
  <si>
    <t>PRESIDENTE KUBITSCHEK</t>
  </si>
  <si>
    <t>MINAS GERAIS</t>
  </si>
  <si>
    <t>Não</t>
  </si>
  <si>
    <t xml:space="preserve">_________________________          _________________________   </t>
  </si>
  <si>
    <t xml:space="preserve">   Giulliano José da Silveira                          Lauro de Oliveira</t>
  </si>
  <si>
    <t xml:space="preserve"> Imprimação (Execução e fornecimento do material betuminoso, exclusive transporte do material betuminoso)</t>
  </si>
  <si>
    <t xml:space="preserve">     CREA/MG: 146.787/D     </t>
  </si>
  <si>
    <t xml:space="preserve">          Engenheiro Civil                  Prefeito Municipal de Pres. Kubitschek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</si>
</sst>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#,##0.0000"/>
    <numFmt numFmtId="166" formatCode="_-&quot;R$&quot;\ * #,##0.0000_-;\-&quot;R$&quot;\ * #,##0.0000_-;_-&quot;R$&quot;\ * &quot;-&quot;????_-;_-@_-"/>
    <numFmt numFmtId="167" formatCode="[$-416]mmm/yyyy;@"/>
    <numFmt numFmtId="168" formatCode="&quot;R$&quot;\ #,##0.00"/>
    <numFmt numFmtId="169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6"/>
        <bgColor indexed="64"/>
      </patternFill>
    </fill>
    <fill>
      <patternFill patternType="solid">
        <fgColor theme="7" tint="0.59999389629810485"/>
        <bgColor indexed="64"/>
      </patternFill>
    </fill>
  </fills>
  <borders count="6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</cellStyleXfs>
  <cellXfs count="138">
    <xf numFmtId="0" fontId="0" fillId="0" borderId="0" xfId="0"/>
    <xf numFmtId="0" fontId="0" fillId="2" borderId="0" xfId="0" applyFill="1"/>
    <xf numFmtId="0" fontId="0" fillId="2" borderId="0" xfId="0" applyFill="1" applyAlignment="1"/>
    <xf numFmtId="9" fontId="0" fillId="2" borderId="0" xfId="1" applyFont="1" applyFill="1" applyAlignment="1"/>
    <xf numFmtId="9" fontId="0" fillId="0" borderId="0" xfId="1" applyFont="1" applyFill="1" applyAlignment="1"/>
    <xf numFmtId="0" fontId="0" fillId="2" borderId="0" xfId="0" applyFont="1" applyFill="1" applyAlignment="1"/>
    <xf numFmtId="0" fontId="2" fillId="2" borderId="6" xfId="0" applyFont="1" applyFill="1" applyBorder="1" applyAlignment="1">
      <alignment horizontal="left" vertical="center"/>
    </xf>
    <xf numFmtId="0" fontId="0" fillId="0" borderId="0" xfId="0" applyAlignment="1"/>
    <xf numFmtId="4" fontId="0" fillId="3" borderId="28" xfId="2" applyNumberFormat="1" applyFont="1" applyFill="1" applyBorder="1" applyAlignment="1">
      <alignment horizontal="right" vertical="center"/>
    </xf>
    <xf numFmtId="4" fontId="0" fillId="3" borderId="31" xfId="2" applyNumberFormat="1" applyFont="1" applyFill="1" applyBorder="1" applyAlignment="1">
      <alignment horizontal="right" vertical="center"/>
    </xf>
    <xf numFmtId="44" fontId="2" fillId="4" borderId="25" xfId="3" applyFont="1" applyFill="1" applyBorder="1" applyAlignment="1">
      <alignment horizontal="right" vertical="center"/>
    </xf>
    <xf numFmtId="4" fontId="0" fillId="3" borderId="40" xfId="2" applyNumberFormat="1" applyFont="1" applyFill="1" applyBorder="1" applyAlignment="1">
      <alignment horizontal="right" vertical="center"/>
    </xf>
    <xf numFmtId="4" fontId="0" fillId="3" borderId="37" xfId="2" applyNumberFormat="1" applyFont="1" applyFill="1" applyBorder="1" applyAlignment="1">
      <alignment horizontal="right" vertical="center"/>
    </xf>
    <xf numFmtId="4" fontId="0" fillId="3" borderId="35" xfId="2" applyNumberFormat="1" applyFont="1" applyFill="1" applyBorder="1" applyAlignment="1">
      <alignment horizontal="right" vertical="center"/>
    </xf>
    <xf numFmtId="4" fontId="0" fillId="3" borderId="29" xfId="2" applyNumberFormat="1" applyFont="1" applyFill="1" applyBorder="1" applyAlignment="1">
      <alignment horizontal="right" vertical="center"/>
    </xf>
    <xf numFmtId="4" fontId="0" fillId="3" borderId="41" xfId="2" applyNumberFormat="1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4" fontId="0" fillId="6" borderId="10" xfId="0" applyNumberFormat="1" applyFill="1" applyBorder="1" applyAlignment="1">
      <alignment horizontal="center" vertical="center"/>
    </xf>
    <xf numFmtId="49" fontId="0" fillId="6" borderId="10" xfId="0" applyNumberFormat="1" applyFill="1" applyBorder="1" applyAlignment="1">
      <alignment horizontal="center" vertical="center"/>
    </xf>
    <xf numFmtId="49" fontId="0" fillId="6" borderId="7" xfId="0" applyNumberFormat="1" applyFill="1" applyBorder="1" applyAlignment="1">
      <alignment vertical="center"/>
    </xf>
    <xf numFmtId="9" fontId="0" fillId="6" borderId="36" xfId="0" applyNumberFormat="1" applyFill="1" applyBorder="1" applyAlignment="1">
      <alignment horizontal="center" vertical="center"/>
    </xf>
    <xf numFmtId="9" fontId="0" fillId="6" borderId="45" xfId="0" applyNumberForma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7" borderId="44" xfId="0" applyFont="1" applyFill="1" applyBorder="1" applyAlignment="1">
      <alignment horizontal="center" vertical="center"/>
    </xf>
    <xf numFmtId="49" fontId="0" fillId="7" borderId="37" xfId="0" applyNumberFormat="1" applyFill="1" applyBorder="1" applyAlignment="1">
      <alignment horizontal="center" vertical="center"/>
    </xf>
    <xf numFmtId="49" fontId="0" fillId="7" borderId="37" xfId="0" applyNumberFormat="1" applyFill="1" applyBorder="1" applyAlignment="1">
      <alignment horizontal="left" vertical="center"/>
    </xf>
    <xf numFmtId="49" fontId="0" fillId="7" borderId="29" xfId="0" applyNumberFormat="1" applyFill="1" applyBorder="1" applyAlignment="1">
      <alignment horizontal="center" vertical="center"/>
    </xf>
    <xf numFmtId="165" fontId="0" fillId="7" borderId="37" xfId="0" applyNumberFormat="1" applyFill="1" applyBorder="1" applyAlignment="1">
      <alignment horizontal="right" vertical="center"/>
    </xf>
    <xf numFmtId="165" fontId="0" fillId="7" borderId="30" xfId="2" applyNumberFormat="1" applyFont="1" applyFill="1" applyBorder="1" applyAlignment="1">
      <alignment horizontal="right" vertical="center"/>
    </xf>
    <xf numFmtId="10" fontId="0" fillId="7" borderId="29" xfId="1" applyNumberFormat="1" applyFont="1" applyFill="1" applyBorder="1" applyAlignment="1">
      <alignment horizontal="right" vertical="center"/>
    </xf>
    <xf numFmtId="165" fontId="0" fillId="7" borderId="29" xfId="0" applyNumberFormat="1" applyFill="1" applyBorder="1" applyAlignment="1">
      <alignment horizontal="right" vertical="center"/>
    </xf>
    <xf numFmtId="0" fontId="0" fillId="7" borderId="25" xfId="0" applyFill="1" applyBorder="1" applyAlignment="1">
      <alignment horizontal="center"/>
    </xf>
    <xf numFmtId="0" fontId="9" fillId="0" borderId="0" xfId="0" applyFont="1"/>
    <xf numFmtId="166" fontId="0" fillId="0" borderId="0" xfId="0" applyNumberFormat="1"/>
    <xf numFmtId="49" fontId="0" fillId="7" borderId="7" xfId="0" applyNumberFormat="1" applyFill="1" applyBorder="1" applyAlignment="1">
      <alignment horizontal="left" vertical="center"/>
    </xf>
    <xf numFmtId="49" fontId="0" fillId="7" borderId="3" xfId="0" applyNumberFormat="1" applyFill="1" applyBorder="1" applyAlignment="1">
      <alignment horizontal="center" vertical="center"/>
    </xf>
    <xf numFmtId="49" fontId="0" fillId="7" borderId="5" xfId="0" applyNumberFormat="1" applyFill="1" applyBorder="1" applyAlignment="1">
      <alignment horizontal="center" vertical="center"/>
    </xf>
    <xf numFmtId="49" fontId="0" fillId="7" borderId="10" xfId="0" applyNumberFormat="1" applyFill="1" applyBorder="1" applyAlignment="1">
      <alignment horizontal="center" vertical="center"/>
    </xf>
    <xf numFmtId="0" fontId="13" fillId="2" borderId="0" xfId="0" applyFont="1" applyFill="1" applyAlignment="1"/>
    <xf numFmtId="0" fontId="14" fillId="2" borderId="9" xfId="0" applyFont="1" applyFill="1" applyBorder="1" applyAlignment="1">
      <alignment horizontal="left" vertical="center"/>
    </xf>
    <xf numFmtId="10" fontId="10" fillId="7" borderId="34" xfId="1" applyNumberFormat="1" applyFont="1" applyFill="1" applyBorder="1" applyAlignment="1">
      <alignment horizontal="center"/>
    </xf>
    <xf numFmtId="10" fontId="0" fillId="7" borderId="10" xfId="1" applyNumberFormat="1" applyFont="1" applyFill="1" applyBorder="1" applyAlignment="1">
      <alignment horizontal="center" vertical="center"/>
    </xf>
    <xf numFmtId="10" fontId="0" fillId="7" borderId="24" xfId="1" applyNumberFormat="1" applyFont="1" applyFill="1" applyBorder="1" applyAlignment="1">
      <alignment horizontal="center" vertical="center"/>
    </xf>
    <xf numFmtId="49" fontId="2" fillId="7" borderId="37" xfId="0" applyNumberFormat="1" applyFont="1" applyFill="1" applyBorder="1" applyAlignment="1">
      <alignment horizontal="left" vertical="center"/>
    </xf>
    <xf numFmtId="49" fontId="0" fillId="8" borderId="37" xfId="0" applyNumberFormat="1" applyFont="1" applyFill="1" applyBorder="1" applyAlignment="1">
      <alignment horizontal="center" vertical="center"/>
    </xf>
    <xf numFmtId="49" fontId="0" fillId="8" borderId="40" xfId="0" applyNumberFormat="1" applyFont="1" applyFill="1" applyBorder="1" applyAlignment="1">
      <alignment horizontal="center" vertical="center"/>
    </xf>
    <xf numFmtId="168" fontId="16" fillId="8" borderId="50" xfId="4" applyNumberFormat="1" applyFont="1" applyFill="1" applyBorder="1" applyAlignment="1">
      <alignment horizontal="justify" vertical="center" wrapText="1"/>
    </xf>
    <xf numFmtId="0" fontId="16" fillId="8" borderId="51" xfId="4" applyNumberFormat="1" applyFont="1" applyFill="1" applyBorder="1" applyAlignment="1">
      <alignment horizontal="center" vertical="center" wrapText="1"/>
    </xf>
    <xf numFmtId="4" fontId="0" fillId="8" borderId="40" xfId="0" applyNumberFormat="1" applyFont="1" applyFill="1" applyBorder="1" applyAlignment="1">
      <alignment horizontal="right" vertical="center"/>
    </xf>
    <xf numFmtId="169" fontId="16" fillId="8" borderId="27" xfId="4" applyNumberFormat="1" applyFont="1" applyFill="1" applyBorder="1" applyAlignment="1">
      <alignment horizontal="center" vertical="center" wrapText="1"/>
    </xf>
    <xf numFmtId="10" fontId="0" fillId="8" borderId="35" xfId="1" applyNumberFormat="1" applyFont="1" applyFill="1" applyBorder="1" applyAlignment="1">
      <alignment horizontal="right" vertical="center"/>
    </xf>
    <xf numFmtId="168" fontId="16" fillId="8" borderId="52" xfId="4" applyNumberFormat="1" applyFont="1" applyFill="1" applyBorder="1" applyAlignment="1">
      <alignment horizontal="justify" vertical="center" wrapText="1"/>
    </xf>
    <xf numFmtId="4" fontId="0" fillId="8" borderId="37" xfId="0" applyNumberFormat="1" applyFont="1" applyFill="1" applyBorder="1" applyAlignment="1">
      <alignment horizontal="right" vertical="center"/>
    </xf>
    <xf numFmtId="10" fontId="0" fillId="8" borderId="29" xfId="1" applyNumberFormat="1" applyFont="1" applyFill="1" applyBorder="1" applyAlignment="1">
      <alignment horizontal="right" vertical="center"/>
    </xf>
    <xf numFmtId="0" fontId="16" fillId="8" borderId="28" xfId="4" applyFont="1" applyFill="1" applyBorder="1" applyAlignment="1">
      <alignment horizontal="center" vertical="center"/>
    </xf>
    <xf numFmtId="4" fontId="16" fillId="8" borderId="40" xfId="0" applyNumberFormat="1" applyFont="1" applyFill="1" applyBorder="1" applyAlignment="1">
      <alignment horizontal="right" vertical="center"/>
    </xf>
    <xf numFmtId="168" fontId="16" fillId="8" borderId="52" xfId="4" applyNumberFormat="1" applyFont="1" applyFill="1" applyBorder="1" applyAlignment="1">
      <alignment horizontal="justify" vertical="center"/>
    </xf>
    <xf numFmtId="0" fontId="16" fillId="8" borderId="0" xfId="4" applyFont="1" applyFill="1" applyBorder="1" applyAlignment="1">
      <alignment horizontal="center" vertical="center"/>
    </xf>
    <xf numFmtId="4" fontId="16" fillId="8" borderId="37" xfId="0" applyNumberFormat="1" applyFont="1" applyFill="1" applyBorder="1" applyAlignment="1">
      <alignment horizontal="right" vertical="center"/>
    </xf>
    <xf numFmtId="0" fontId="16" fillId="8" borderId="31" xfId="4" applyFont="1" applyFill="1" applyBorder="1" applyAlignment="1">
      <alignment horizontal="center" vertical="center"/>
    </xf>
    <xf numFmtId="168" fontId="0" fillId="8" borderId="52" xfId="4" applyNumberFormat="1" applyFont="1" applyFill="1" applyBorder="1" applyAlignment="1">
      <alignment horizontal="justify" vertical="center" wrapText="1"/>
    </xf>
    <xf numFmtId="0" fontId="16" fillId="8" borderId="55" xfId="4" applyFont="1" applyFill="1" applyBorder="1" applyAlignment="1">
      <alignment horizontal="center" vertical="center"/>
    </xf>
    <xf numFmtId="169" fontId="14" fillId="8" borderId="27" xfId="4" applyNumberFormat="1" applyFont="1" applyFill="1" applyBorder="1" applyAlignment="1">
      <alignment horizontal="center" vertical="center" wrapText="1"/>
    </xf>
    <xf numFmtId="0" fontId="16" fillId="8" borderId="56" xfId="4" applyFont="1" applyFill="1" applyBorder="1" applyAlignment="1">
      <alignment horizontal="center" vertical="center"/>
    </xf>
    <xf numFmtId="169" fontId="16" fillId="8" borderId="57" xfId="4" applyNumberFormat="1" applyFont="1" applyFill="1" applyBorder="1" applyAlignment="1">
      <alignment horizontal="center" vertical="center" wrapText="1"/>
    </xf>
    <xf numFmtId="169" fontId="16" fillId="8" borderId="58" xfId="4" applyNumberFormat="1" applyFont="1" applyFill="1" applyBorder="1" applyAlignment="1">
      <alignment horizontal="center" vertical="center" wrapText="1"/>
    </xf>
    <xf numFmtId="49" fontId="0" fillId="8" borderId="59" xfId="0" applyNumberFormat="1" applyFont="1" applyFill="1" applyBorder="1" applyAlignment="1">
      <alignment horizontal="center" vertical="center"/>
    </xf>
    <xf numFmtId="49" fontId="0" fillId="8" borderId="60" xfId="0" applyNumberFormat="1" applyFont="1" applyFill="1" applyBorder="1" applyAlignment="1">
      <alignment horizontal="center" vertical="center"/>
    </xf>
    <xf numFmtId="168" fontId="16" fillId="8" borderId="61" xfId="4" applyNumberFormat="1" applyFont="1" applyFill="1" applyBorder="1" applyAlignment="1">
      <alignment horizontal="justify" vertical="center"/>
    </xf>
    <xf numFmtId="0" fontId="16" fillId="8" borderId="61" xfId="4" applyFont="1" applyFill="1" applyBorder="1" applyAlignment="1">
      <alignment horizontal="center" vertical="center"/>
    </xf>
    <xf numFmtId="4" fontId="0" fillId="8" borderId="60" xfId="0" applyNumberFormat="1" applyFont="1" applyFill="1" applyBorder="1" applyAlignment="1">
      <alignment horizontal="right" vertical="center"/>
    </xf>
    <xf numFmtId="169" fontId="16" fillId="8" borderId="62" xfId="4" applyNumberFormat="1" applyFont="1" applyFill="1" applyBorder="1" applyAlignment="1">
      <alignment horizontal="center" vertical="center" wrapText="1"/>
    </xf>
    <xf numFmtId="10" fontId="0" fillId="8" borderId="63" xfId="1" applyNumberFormat="1" applyFont="1" applyFill="1" applyBorder="1" applyAlignment="1">
      <alignment horizontal="right" vertical="center"/>
    </xf>
    <xf numFmtId="0" fontId="16" fillId="8" borderId="64" xfId="4" applyFont="1" applyFill="1" applyBorder="1" applyAlignment="1">
      <alignment horizontal="left" vertical="center" wrapText="1"/>
    </xf>
    <xf numFmtId="0" fontId="16" fillId="8" borderId="65" xfId="4" applyFont="1" applyFill="1" applyBorder="1" applyAlignment="1">
      <alignment horizontal="center" vertical="center"/>
    </xf>
    <xf numFmtId="169" fontId="16" fillId="8" borderId="26" xfId="4" applyNumberFormat="1" applyFont="1" applyFill="1" applyBorder="1" applyAlignment="1">
      <alignment horizontal="center" vertical="center" wrapText="1"/>
    </xf>
    <xf numFmtId="10" fontId="0" fillId="8" borderId="41" xfId="1" applyNumberFormat="1" applyFont="1" applyFill="1" applyBorder="1" applyAlignment="1">
      <alignment horizontal="right" vertical="center"/>
    </xf>
    <xf numFmtId="10" fontId="0" fillId="6" borderId="43" xfId="1" applyNumberFormat="1" applyFont="1" applyFill="1" applyBorder="1" applyAlignment="1">
      <alignment horizontal="center" vertical="center"/>
    </xf>
    <xf numFmtId="10" fontId="0" fillId="6" borderId="2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0" fillId="7" borderId="7" xfId="0" applyNumberFormat="1" applyFill="1" applyBorder="1" applyAlignment="1">
      <alignment horizontal="left" vertical="center"/>
    </xf>
    <xf numFmtId="49" fontId="0" fillId="7" borderId="8" xfId="0" applyNumberFormat="1" applyFill="1" applyBorder="1" applyAlignment="1">
      <alignment horizontal="left" vertical="center"/>
    </xf>
    <xf numFmtId="0" fontId="0" fillId="6" borderId="7" xfId="0" applyNumberFormat="1" applyFill="1" applyBorder="1" applyAlignment="1">
      <alignment horizontal="center" vertical="center"/>
    </xf>
    <xf numFmtId="0" fontId="0" fillId="6" borderId="8" xfId="0" applyNumberForma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167" fontId="2" fillId="7" borderId="12" xfId="0" applyNumberFormat="1" applyFont="1" applyFill="1" applyBorder="1" applyAlignment="1">
      <alignment horizontal="center" vertical="center"/>
    </xf>
    <xf numFmtId="167" fontId="2" fillId="7" borderId="17" xfId="0" applyNumberFormat="1" applyFont="1" applyFill="1" applyBorder="1" applyAlignment="1">
      <alignment horizontal="center" vertical="center"/>
    </xf>
    <xf numFmtId="49" fontId="0" fillId="7" borderId="7" xfId="0" applyNumberFormat="1" applyFill="1" applyBorder="1" applyAlignment="1">
      <alignment horizontal="center" vertical="center"/>
    </xf>
    <xf numFmtId="49" fontId="0" fillId="7" borderId="8" xfId="0" applyNumberForma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8" fillId="6" borderId="32" xfId="0" applyFont="1" applyFill="1" applyBorder="1" applyAlignment="1">
      <alignment horizontal="center"/>
    </xf>
    <xf numFmtId="0" fontId="8" fillId="6" borderId="34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10" fontId="0" fillId="3" borderId="14" xfId="1" applyNumberFormat="1" applyFont="1" applyFill="1" applyBorder="1" applyAlignment="1">
      <alignment horizontal="center" vertical="center"/>
    </xf>
    <xf numFmtId="10" fontId="0" fillId="3" borderId="19" xfId="1" applyNumberFormat="1" applyFont="1" applyFill="1" applyBorder="1" applyAlignment="1">
      <alignment horizontal="center" vertical="center"/>
    </xf>
    <xf numFmtId="0" fontId="2" fillId="7" borderId="15" xfId="0" applyNumberFormat="1" applyFont="1" applyFill="1" applyBorder="1" applyAlignment="1">
      <alignment horizontal="center" vertical="center"/>
    </xf>
    <xf numFmtId="0" fontId="2" fillId="7" borderId="49" xfId="0" applyNumberFormat="1" applyFont="1" applyFill="1" applyBorder="1" applyAlignment="1">
      <alignment horizontal="center" vertical="center"/>
    </xf>
    <xf numFmtId="0" fontId="2" fillId="7" borderId="36" xfId="0" applyNumberFormat="1" applyFont="1" applyFill="1" applyBorder="1" applyAlignment="1">
      <alignment horizontal="center" vertical="center"/>
    </xf>
    <xf numFmtId="49" fontId="2" fillId="8" borderId="37" xfId="0" applyNumberFormat="1" applyFont="1" applyFill="1" applyBorder="1" applyAlignment="1">
      <alignment horizontal="center" vertical="center"/>
    </xf>
    <xf numFmtId="49" fontId="2" fillId="8" borderId="53" xfId="0" applyNumberFormat="1" applyFont="1" applyFill="1" applyBorder="1" applyAlignment="1">
      <alignment horizontal="center" vertical="center"/>
    </xf>
    <xf numFmtId="49" fontId="2" fillId="8" borderId="54" xfId="0" applyNumberFormat="1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/>
    </xf>
    <xf numFmtId="0" fontId="8" fillId="7" borderId="34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43" xfId="0" applyFill="1" applyBorder="1" applyAlignment="1">
      <alignment horizontal="center" vertical="center" wrapText="1"/>
    </xf>
    <xf numFmtId="0" fontId="0" fillId="7" borderId="47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48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5">
    <cellStyle name="Moeda" xfId="3" builtinId="4"/>
    <cellStyle name="Moeda 2" xfId="2"/>
    <cellStyle name="Normal" xfId="0" builtinId="0"/>
    <cellStyle name="Normal 2 2" xfId="4"/>
    <cellStyle name="Porcentagem" xfId="1" builtinId="5"/>
  </cellStyles>
  <dxfs count="0"/>
  <tableStyles count="0" defaultTableStyle="TableStyleMedium2" defaultPivotStyle="PivotStyleLight16"/>
  <colors>
    <mruColors>
      <color rgb="FFFFFF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ATUALIZADA%20Pav.%20Estada%20Horto%20Pres.%20Kubt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Orçamentária"/>
      <sheetName val="Memória"/>
      <sheetName val="Cronograma"/>
      <sheetName val="Detalhamento do BDI"/>
      <sheetName val="Antiga Planilha"/>
    </sheetNames>
    <sheetDataSet>
      <sheetData sheetId="0"/>
      <sheetData sheetId="1">
        <row r="10">
          <cell r="E10">
            <v>735</v>
          </cell>
          <cell r="G10">
            <v>4900</v>
          </cell>
          <cell r="H10">
            <v>4306.99</v>
          </cell>
          <cell r="I10">
            <v>1576.3583399999998</v>
          </cell>
          <cell r="J10">
            <v>3152.7166799999995</v>
          </cell>
          <cell r="K10">
            <v>1317.8</v>
          </cell>
          <cell r="L10">
            <v>82.2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39"/>
  <sheetViews>
    <sheetView showGridLines="0" tabSelected="1" workbookViewId="0">
      <pane ySplit="14" topLeftCell="A28" activePane="bottomLeft" state="frozen"/>
      <selection pane="bottomLeft" activeCell="E10" sqref="E10"/>
    </sheetView>
  </sheetViews>
  <sheetFormatPr defaultRowHeight="15" x14ac:dyDescent="0.25"/>
  <cols>
    <col min="1" max="1" width="2.42578125" customWidth="1"/>
    <col min="2" max="2" width="22.140625" customWidth="1"/>
    <col min="3" max="3" width="12.85546875" style="7" customWidth="1"/>
    <col min="4" max="4" width="21.42578125" style="7" customWidth="1"/>
    <col min="5" max="5" width="64.28515625" style="7" customWidth="1"/>
    <col min="6" max="6" width="14.42578125" style="7" customWidth="1"/>
    <col min="7" max="7" width="14.28515625" style="7" customWidth="1"/>
    <col min="8" max="8" width="18.5703125" style="7" customWidth="1"/>
    <col min="9" max="9" width="21.5703125" style="7" customWidth="1"/>
    <col min="10" max="12" width="18.5703125" style="7" customWidth="1"/>
    <col min="13" max="13" width="9.5703125" style="7" customWidth="1"/>
    <col min="14" max="14" width="29.140625" style="7" customWidth="1"/>
    <col min="15" max="15" width="8.140625" style="7" customWidth="1"/>
    <col min="16" max="16" width="13" style="7" customWidth="1"/>
    <col min="17" max="17" width="13.42578125" style="7" customWidth="1"/>
    <col min="18" max="18" width="13.7109375" style="7" customWidth="1"/>
    <col min="19" max="19" width="14.42578125" style="7" customWidth="1"/>
    <col min="20" max="20" width="10.85546875" customWidth="1"/>
    <col min="21" max="21" width="11.5703125" customWidth="1"/>
    <col min="22" max="22" width="14" customWidth="1"/>
    <col min="23" max="23" width="9.140625" customWidth="1"/>
    <col min="25" max="25" width="12.42578125" customWidth="1"/>
  </cols>
  <sheetData>
    <row r="1" spans="1:45" ht="15.75" thickBot="1" x14ac:dyDescent="0.3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"/>
      <c r="AL1" s="1"/>
      <c r="AM1" s="1"/>
      <c r="AN1" s="1"/>
      <c r="AO1" s="1"/>
      <c r="AP1" s="1"/>
      <c r="AQ1" s="1"/>
    </row>
    <row r="2" spans="1:45" ht="22.5" thickTop="1" thickBot="1" x14ac:dyDescent="0.3">
      <c r="B2" s="85" t="s">
        <v>2</v>
      </c>
      <c r="C2" s="86"/>
      <c r="D2" s="86"/>
      <c r="E2" s="86"/>
      <c r="F2" s="87"/>
      <c r="G2" s="19" t="s">
        <v>3</v>
      </c>
      <c r="H2" s="41" t="s">
        <v>96</v>
      </c>
      <c r="I2" s="19" t="s">
        <v>4</v>
      </c>
      <c r="J2" s="42" t="s">
        <v>97</v>
      </c>
      <c r="K2" s="2"/>
      <c r="W2" s="1"/>
      <c r="X2" s="1"/>
    </row>
    <row r="3" spans="1:45" ht="15.75" thickBot="1" x14ac:dyDescent="0.3">
      <c r="B3" s="6" t="s">
        <v>30</v>
      </c>
      <c r="C3" s="96" t="s">
        <v>95</v>
      </c>
      <c r="D3" s="96"/>
      <c r="E3" s="96"/>
      <c r="F3" s="96"/>
      <c r="G3" s="96"/>
      <c r="H3" s="97"/>
      <c r="I3" s="45" t="s">
        <v>42</v>
      </c>
      <c r="J3" s="23">
        <v>45161</v>
      </c>
      <c r="K3" s="44"/>
      <c r="X3" s="1"/>
    </row>
    <row r="4" spans="1:45" ht="15.75" thickBot="1" x14ac:dyDescent="0.3">
      <c r="B4" s="6" t="s">
        <v>7</v>
      </c>
      <c r="C4" s="88" t="s">
        <v>98</v>
      </c>
      <c r="D4" s="88"/>
      <c r="E4" s="88"/>
      <c r="F4" s="88"/>
      <c r="G4" s="88"/>
      <c r="H4" s="89"/>
      <c r="I4" s="17" t="s">
        <v>20</v>
      </c>
      <c r="J4" s="24"/>
      <c r="K4" s="2"/>
      <c r="X4" s="1"/>
    </row>
    <row r="5" spans="1:45" ht="15.75" thickBot="1" x14ac:dyDescent="0.3">
      <c r="B5" s="6" t="s">
        <v>9</v>
      </c>
      <c r="C5" s="25" t="s">
        <v>99</v>
      </c>
      <c r="D5" s="17" t="s">
        <v>10</v>
      </c>
      <c r="E5" s="90" t="s">
        <v>100</v>
      </c>
      <c r="F5" s="91"/>
      <c r="G5" s="17" t="s">
        <v>11</v>
      </c>
      <c r="H5" s="40" t="s">
        <v>101</v>
      </c>
      <c r="I5" s="17" t="s">
        <v>12</v>
      </c>
      <c r="J5" s="43" t="s">
        <v>102</v>
      </c>
    </row>
    <row r="6" spans="1:45" x14ac:dyDescent="0.25">
      <c r="B6" s="92" t="s">
        <v>43</v>
      </c>
      <c r="C6" s="94">
        <v>45139</v>
      </c>
      <c r="D6" s="16" t="s">
        <v>14</v>
      </c>
      <c r="E6" s="18" t="s">
        <v>36</v>
      </c>
      <c r="F6" s="26"/>
      <c r="G6" s="98" t="s">
        <v>15</v>
      </c>
      <c r="H6" s="105">
        <f>'Detalhamento do BDI'!F2</f>
        <v>0.2253</v>
      </c>
      <c r="I6" s="98" t="s">
        <v>16</v>
      </c>
      <c r="J6" s="83"/>
    </row>
    <row r="7" spans="1:45" ht="15.75" thickBot="1" x14ac:dyDescent="0.3">
      <c r="B7" s="93"/>
      <c r="C7" s="95"/>
      <c r="D7" s="29" t="s">
        <v>103</v>
      </c>
      <c r="E7" s="20" t="s">
        <v>37</v>
      </c>
      <c r="F7" s="27"/>
      <c r="G7" s="99"/>
      <c r="H7" s="106"/>
      <c r="I7" s="99"/>
      <c r="J7" s="84"/>
    </row>
    <row r="8" spans="1:45" ht="16.5" thickTop="1" thickBot="1" x14ac:dyDescent="0.3">
      <c r="M8"/>
      <c r="N8"/>
      <c r="O8"/>
      <c r="P8"/>
      <c r="Q8"/>
      <c r="R8"/>
      <c r="S8"/>
    </row>
    <row r="9" spans="1:45" ht="15" customHeight="1" thickTop="1" thickBot="1" x14ac:dyDescent="0.3">
      <c r="B9" s="102" t="s">
        <v>0</v>
      </c>
      <c r="C9" s="113" t="s">
        <v>38</v>
      </c>
      <c r="D9" s="114"/>
      <c r="K9"/>
      <c r="M9"/>
      <c r="N9"/>
      <c r="O9"/>
      <c r="P9"/>
      <c r="Q9"/>
      <c r="R9"/>
      <c r="S9"/>
    </row>
    <row r="10" spans="1:45" ht="15.75" customHeight="1" thickTop="1" thickBot="1" x14ac:dyDescent="0.3">
      <c r="B10" s="103"/>
      <c r="C10" s="100" t="s">
        <v>39</v>
      </c>
      <c r="D10" s="101"/>
      <c r="K10"/>
      <c r="M10"/>
      <c r="N10"/>
      <c r="O10"/>
      <c r="P10"/>
      <c r="Q10"/>
      <c r="R10"/>
      <c r="S10"/>
    </row>
    <row r="11" spans="1:45" ht="16.5" thickTop="1" thickBot="1" x14ac:dyDescent="0.3">
      <c r="B11" s="104"/>
      <c r="C11" s="115" t="s">
        <v>1</v>
      </c>
      <c r="D11" s="116"/>
      <c r="E11"/>
      <c r="F11"/>
      <c r="G11"/>
      <c r="H11"/>
      <c r="I11"/>
      <c r="J11"/>
      <c r="K11" s="39"/>
      <c r="L11"/>
      <c r="M11"/>
      <c r="N11"/>
      <c r="O11"/>
      <c r="P11"/>
      <c r="Q11"/>
      <c r="R11"/>
      <c r="S11"/>
      <c r="AR11" s="3"/>
      <c r="AS11" s="4"/>
    </row>
    <row r="12" spans="1:45" ht="16.5" thickTop="1" thickBot="1" x14ac:dyDescent="0.3">
      <c r="C12"/>
      <c r="D12"/>
      <c r="E12"/>
      <c r="F12"/>
      <c r="G12"/>
      <c r="H12" s="21" t="s">
        <v>34</v>
      </c>
      <c r="I12"/>
      <c r="J12"/>
      <c r="K12"/>
      <c r="L12" s="21" t="s">
        <v>29</v>
      </c>
      <c r="M12"/>
      <c r="N12"/>
      <c r="O12"/>
      <c r="P12"/>
      <c r="Q12"/>
      <c r="R12"/>
      <c r="S12"/>
    </row>
    <row r="13" spans="1:45" ht="15.75" thickBot="1" x14ac:dyDescent="0.3">
      <c r="C13"/>
      <c r="D13"/>
      <c r="E13"/>
      <c r="F13"/>
      <c r="G13"/>
      <c r="H13" s="37" t="s">
        <v>41</v>
      </c>
      <c r="I13"/>
      <c r="J13"/>
      <c r="K13"/>
      <c r="L13" s="10">
        <f>SUM(L15:L125)</f>
        <v>326569.60010054783</v>
      </c>
      <c r="M13"/>
      <c r="N13"/>
      <c r="O13"/>
      <c r="P13"/>
      <c r="Q13"/>
      <c r="R13"/>
      <c r="S13"/>
    </row>
    <row r="14" spans="1:45" ht="37.5" customHeight="1" thickBot="1" x14ac:dyDescent="0.3">
      <c r="A14" s="1"/>
      <c r="B14" s="21" t="s">
        <v>21</v>
      </c>
      <c r="C14" s="21" t="s">
        <v>22</v>
      </c>
      <c r="D14" s="21" t="s">
        <v>23</v>
      </c>
      <c r="E14" s="22" t="s">
        <v>24</v>
      </c>
      <c r="F14" s="21" t="s">
        <v>25</v>
      </c>
      <c r="G14" s="21" t="s">
        <v>26</v>
      </c>
      <c r="H14" s="21" t="s">
        <v>35</v>
      </c>
      <c r="I14" s="21" t="s">
        <v>27</v>
      </c>
      <c r="J14" s="21" t="s">
        <v>33</v>
      </c>
      <c r="K14" s="22" t="s">
        <v>40</v>
      </c>
      <c r="L14" s="21" t="s">
        <v>32</v>
      </c>
      <c r="M14"/>
      <c r="N14"/>
      <c r="O14"/>
      <c r="P14"/>
      <c r="Q14"/>
      <c r="R14"/>
      <c r="S14"/>
      <c r="X14" s="28"/>
    </row>
    <row r="15" spans="1:45" ht="15" customHeight="1" x14ac:dyDescent="0.25">
      <c r="A15" s="5"/>
      <c r="B15" s="107" t="s">
        <v>53</v>
      </c>
      <c r="C15" s="108"/>
      <c r="D15" s="108"/>
      <c r="E15" s="108"/>
      <c r="F15" s="108"/>
      <c r="G15" s="108"/>
      <c r="H15" s="108"/>
      <c r="I15" s="109"/>
      <c r="J15" s="8"/>
      <c r="K15" s="11"/>
      <c r="L15" s="13"/>
      <c r="M15"/>
      <c r="N15"/>
      <c r="O15"/>
      <c r="P15"/>
      <c r="Q15"/>
      <c r="R15"/>
      <c r="S15"/>
    </row>
    <row r="16" spans="1:45" ht="90" x14ac:dyDescent="0.25">
      <c r="A16" s="1"/>
      <c r="B16" s="50" t="s">
        <v>51</v>
      </c>
      <c r="C16" s="50" t="s">
        <v>44</v>
      </c>
      <c r="D16" s="51" t="s">
        <v>45</v>
      </c>
      <c r="E16" s="52" t="s">
        <v>46</v>
      </c>
      <c r="F16" s="53" t="s">
        <v>47</v>
      </c>
      <c r="G16" s="54">
        <v>1</v>
      </c>
      <c r="H16" s="55">
        <v>1390.32</v>
      </c>
      <c r="I16" s="56">
        <f>$H$6</f>
        <v>0.2253</v>
      </c>
      <c r="J16" s="9">
        <f t="shared" ref="J16:J46" si="0">IF(LEFT($H$13,5)="CUSTO",H16,H16/(1+I16))</f>
        <v>1390.32</v>
      </c>
      <c r="K16" s="12">
        <f t="shared" ref="K16:K46" si="1">J16*(1+I16)</f>
        <v>1703.559096</v>
      </c>
      <c r="L16" s="14">
        <f t="shared" ref="L16:L46" si="2">K16*G16</f>
        <v>1703.559096</v>
      </c>
      <c r="M16"/>
      <c r="N16"/>
      <c r="O16"/>
      <c r="P16"/>
      <c r="Q16"/>
      <c r="R16"/>
      <c r="S16"/>
    </row>
    <row r="17" spans="1:19" ht="30" x14ac:dyDescent="0.25">
      <c r="A17" s="1"/>
      <c r="B17" s="50" t="s">
        <v>52</v>
      </c>
      <c r="C17" s="50" t="s">
        <v>48</v>
      </c>
      <c r="D17" s="50" t="s">
        <v>45</v>
      </c>
      <c r="E17" s="57" t="s">
        <v>49</v>
      </c>
      <c r="F17" s="53" t="s">
        <v>50</v>
      </c>
      <c r="G17" s="58">
        <v>5.0000000000000001E-3</v>
      </c>
      <c r="H17" s="55">
        <v>324966.86</v>
      </c>
      <c r="I17" s="59"/>
      <c r="J17" s="9">
        <f t="shared" si="0"/>
        <v>324966.86</v>
      </c>
      <c r="K17" s="12">
        <f t="shared" si="1"/>
        <v>324966.86</v>
      </c>
      <c r="L17" s="14">
        <f t="shared" si="2"/>
        <v>1624.8343</v>
      </c>
      <c r="M17"/>
      <c r="N17"/>
      <c r="O17"/>
      <c r="P17"/>
      <c r="Q17"/>
      <c r="R17"/>
      <c r="S17"/>
    </row>
    <row r="18" spans="1:19" x14ac:dyDescent="0.25">
      <c r="A18" s="1"/>
      <c r="B18" s="110" t="s">
        <v>54</v>
      </c>
      <c r="C18" s="111"/>
      <c r="D18" s="111"/>
      <c r="E18" s="111"/>
      <c r="F18" s="111"/>
      <c r="G18" s="111"/>
      <c r="H18" s="111"/>
      <c r="I18" s="112"/>
      <c r="J18" s="9"/>
      <c r="K18" s="12"/>
      <c r="L18" s="14"/>
      <c r="M18"/>
      <c r="N18"/>
      <c r="O18"/>
      <c r="P18"/>
      <c r="Q18"/>
      <c r="R18"/>
      <c r="S18"/>
    </row>
    <row r="19" spans="1:19" x14ac:dyDescent="0.25">
      <c r="A19" s="1"/>
      <c r="B19" s="50" t="s">
        <v>55</v>
      </c>
      <c r="C19" s="50" t="s">
        <v>56</v>
      </c>
      <c r="D19" s="51" t="s">
        <v>45</v>
      </c>
      <c r="E19" s="52" t="s">
        <v>57</v>
      </c>
      <c r="F19" s="60" t="s">
        <v>58</v>
      </c>
      <c r="G19" s="61">
        <f>[1]Memória!G10</f>
        <v>4900</v>
      </c>
      <c r="H19" s="55">
        <v>1.2</v>
      </c>
      <c r="I19" s="56">
        <f t="shared" ref="I19:I21" si="3">$H$6</f>
        <v>0.2253</v>
      </c>
      <c r="J19" s="9">
        <f t="shared" si="0"/>
        <v>1.2</v>
      </c>
      <c r="K19" s="12">
        <f t="shared" si="1"/>
        <v>1.4703600000000001</v>
      </c>
      <c r="L19" s="14">
        <f t="shared" si="2"/>
        <v>7204.7640000000001</v>
      </c>
      <c r="M19"/>
      <c r="N19"/>
      <c r="O19"/>
      <c r="P19"/>
      <c r="Q19"/>
      <c r="R19"/>
      <c r="S19"/>
    </row>
    <row r="20" spans="1:19" ht="60" x14ac:dyDescent="0.25">
      <c r="A20" s="1"/>
      <c r="B20" s="50" t="s">
        <v>59</v>
      </c>
      <c r="C20" s="50" t="s">
        <v>60</v>
      </c>
      <c r="D20" s="50" t="s">
        <v>45</v>
      </c>
      <c r="E20" s="62" t="s">
        <v>61</v>
      </c>
      <c r="F20" s="63" t="s">
        <v>62</v>
      </c>
      <c r="G20" s="64">
        <f>[1]Memória!E10</f>
        <v>735</v>
      </c>
      <c r="H20" s="55">
        <v>22.27</v>
      </c>
      <c r="I20" s="59">
        <f t="shared" si="3"/>
        <v>0.2253</v>
      </c>
      <c r="J20" s="9">
        <f t="shared" si="0"/>
        <v>22.27</v>
      </c>
      <c r="K20" s="12">
        <f t="shared" si="1"/>
        <v>27.287431000000002</v>
      </c>
      <c r="L20" s="14">
        <f t="shared" si="2"/>
        <v>20056.261785000002</v>
      </c>
      <c r="M20"/>
      <c r="N20"/>
      <c r="O20"/>
      <c r="P20"/>
      <c r="Q20"/>
      <c r="R20"/>
      <c r="S20"/>
    </row>
    <row r="21" spans="1:19" ht="30" x14ac:dyDescent="0.25">
      <c r="A21" s="1"/>
      <c r="B21" s="50" t="s">
        <v>63</v>
      </c>
      <c r="C21" s="50" t="s">
        <v>64</v>
      </c>
      <c r="D21" s="50" t="s">
        <v>45</v>
      </c>
      <c r="E21" s="57" t="s">
        <v>65</v>
      </c>
      <c r="F21" s="65" t="s">
        <v>66</v>
      </c>
      <c r="G21" s="64">
        <v>7350</v>
      </c>
      <c r="H21" s="55">
        <v>2.09</v>
      </c>
      <c r="I21" s="59">
        <f t="shared" si="3"/>
        <v>0.2253</v>
      </c>
      <c r="J21" s="9">
        <f t="shared" si="0"/>
        <v>2.09</v>
      </c>
      <c r="K21" s="12">
        <f t="shared" si="1"/>
        <v>2.5608770000000001</v>
      </c>
      <c r="L21" s="14">
        <f t="shared" si="2"/>
        <v>18822.445950000001</v>
      </c>
      <c r="M21"/>
      <c r="N21"/>
      <c r="O21"/>
      <c r="P21"/>
      <c r="Q21"/>
      <c r="R21"/>
      <c r="S21"/>
    </row>
    <row r="22" spans="1:19" ht="30" x14ac:dyDescent="0.25">
      <c r="A22" s="1"/>
      <c r="B22" s="50" t="s">
        <v>67</v>
      </c>
      <c r="C22" s="50"/>
      <c r="D22" s="50"/>
      <c r="E22" s="66" t="s">
        <v>68</v>
      </c>
      <c r="F22" s="67" t="s">
        <v>62</v>
      </c>
      <c r="G22" s="64">
        <f>[1]Memória!E10</f>
        <v>735</v>
      </c>
      <c r="H22" s="68" t="s">
        <v>69</v>
      </c>
      <c r="I22" s="68" t="s">
        <v>69</v>
      </c>
      <c r="J22" s="9"/>
      <c r="K22" s="12"/>
      <c r="L22" s="14"/>
      <c r="M22"/>
      <c r="N22"/>
      <c r="O22"/>
      <c r="P22"/>
      <c r="Q22"/>
      <c r="R22"/>
      <c r="S22"/>
    </row>
    <row r="23" spans="1:19" x14ac:dyDescent="0.25">
      <c r="A23" s="1"/>
      <c r="B23" s="110" t="s">
        <v>70</v>
      </c>
      <c r="C23" s="111"/>
      <c r="D23" s="111"/>
      <c r="E23" s="111"/>
      <c r="F23" s="111"/>
      <c r="G23" s="111"/>
      <c r="H23" s="111"/>
      <c r="I23" s="112"/>
      <c r="J23" s="9"/>
      <c r="K23" s="12"/>
      <c r="L23" s="14"/>
      <c r="M23"/>
      <c r="N23"/>
      <c r="O23"/>
      <c r="P23"/>
      <c r="Q23"/>
      <c r="R23"/>
      <c r="S23"/>
    </row>
    <row r="24" spans="1:19" ht="30" x14ac:dyDescent="0.25">
      <c r="A24" s="1"/>
      <c r="B24" s="50" t="s">
        <v>71</v>
      </c>
      <c r="C24" s="50" t="s">
        <v>72</v>
      </c>
      <c r="D24" s="51" t="s">
        <v>45</v>
      </c>
      <c r="E24" s="52" t="s">
        <v>106</v>
      </c>
      <c r="F24" s="69" t="s">
        <v>58</v>
      </c>
      <c r="G24" s="54">
        <f>[1]Memória!H10</f>
        <v>4306.99</v>
      </c>
      <c r="H24" s="70">
        <v>3.99</v>
      </c>
      <c r="I24" s="56">
        <f t="shared" ref="I24:I29" si="4">$H$6</f>
        <v>0.2253</v>
      </c>
      <c r="J24" s="9">
        <f t="shared" si="0"/>
        <v>3.99</v>
      </c>
      <c r="K24" s="12">
        <f t="shared" si="1"/>
        <v>4.8889470000000008</v>
      </c>
      <c r="L24" s="14">
        <f t="shared" si="2"/>
        <v>21056.645839530003</v>
      </c>
      <c r="M24"/>
      <c r="N24"/>
      <c r="O24"/>
      <c r="P24"/>
      <c r="Q24"/>
      <c r="R24"/>
      <c r="S24"/>
    </row>
    <row r="25" spans="1:19" ht="30" x14ac:dyDescent="0.25">
      <c r="A25" s="1"/>
      <c r="B25" s="50" t="s">
        <v>73</v>
      </c>
      <c r="C25" s="50" t="s">
        <v>74</v>
      </c>
      <c r="D25" s="50" t="s">
        <v>45</v>
      </c>
      <c r="E25" s="57" t="s">
        <v>75</v>
      </c>
      <c r="F25" s="67" t="s">
        <v>76</v>
      </c>
      <c r="G25" s="58">
        <f>[1]Memória!I10</f>
        <v>1576.3583399999998</v>
      </c>
      <c r="H25" s="71">
        <v>1.3</v>
      </c>
      <c r="I25" s="59">
        <f t="shared" si="4"/>
        <v>0.2253</v>
      </c>
      <c r="J25" s="9">
        <f t="shared" si="0"/>
        <v>1.3</v>
      </c>
      <c r="K25" s="12">
        <f t="shared" si="1"/>
        <v>1.5928900000000001</v>
      </c>
      <c r="L25" s="14">
        <f t="shared" si="2"/>
        <v>2510.9654362025999</v>
      </c>
      <c r="M25"/>
      <c r="N25"/>
      <c r="O25"/>
      <c r="P25"/>
      <c r="Q25"/>
      <c r="R25"/>
      <c r="S25"/>
    </row>
    <row r="26" spans="1:19" ht="60" x14ac:dyDescent="0.25">
      <c r="A26" s="1"/>
      <c r="B26" s="50" t="s">
        <v>77</v>
      </c>
      <c r="C26" s="50" t="s">
        <v>78</v>
      </c>
      <c r="D26" s="50" t="s">
        <v>45</v>
      </c>
      <c r="E26" s="57" t="s">
        <v>79</v>
      </c>
      <c r="F26" s="67" t="s">
        <v>58</v>
      </c>
      <c r="G26" s="58">
        <f>[1]Memória!H10</f>
        <v>4306.99</v>
      </c>
      <c r="H26" s="71">
        <v>15.52</v>
      </c>
      <c r="I26" s="59">
        <f t="shared" si="4"/>
        <v>0.2253</v>
      </c>
      <c r="J26" s="9">
        <f t="shared" si="0"/>
        <v>15.52</v>
      </c>
      <c r="K26" s="12">
        <f t="shared" si="1"/>
        <v>19.016656000000001</v>
      </c>
      <c r="L26" s="14">
        <f t="shared" si="2"/>
        <v>81904.547225439994</v>
      </c>
      <c r="M26"/>
      <c r="N26"/>
      <c r="O26"/>
      <c r="P26"/>
      <c r="Q26"/>
      <c r="R26"/>
      <c r="S26"/>
    </row>
    <row r="27" spans="1:19" ht="30" x14ac:dyDescent="0.25">
      <c r="A27" s="1"/>
      <c r="B27" s="50" t="s">
        <v>80</v>
      </c>
      <c r="C27" s="50" t="s">
        <v>74</v>
      </c>
      <c r="D27" s="50" t="s">
        <v>45</v>
      </c>
      <c r="E27" s="57" t="s">
        <v>75</v>
      </c>
      <c r="F27" s="67" t="s">
        <v>76</v>
      </c>
      <c r="G27" s="58">
        <f>[1]Memória!J10</f>
        <v>3152.7166799999995</v>
      </c>
      <c r="H27" s="71">
        <v>1.3</v>
      </c>
      <c r="I27" s="59">
        <f t="shared" si="4"/>
        <v>0.2253</v>
      </c>
      <c r="J27" s="9">
        <f t="shared" si="0"/>
        <v>1.3</v>
      </c>
      <c r="K27" s="12">
        <f t="shared" si="1"/>
        <v>1.5928900000000001</v>
      </c>
      <c r="L27" s="14">
        <f t="shared" si="2"/>
        <v>5021.9308724051998</v>
      </c>
      <c r="M27"/>
      <c r="N27"/>
      <c r="O27"/>
      <c r="P27"/>
      <c r="Q27"/>
      <c r="R27"/>
      <c r="S27"/>
    </row>
    <row r="28" spans="1:19" ht="30" x14ac:dyDescent="0.25">
      <c r="A28" s="1"/>
      <c r="B28" s="50" t="s">
        <v>81</v>
      </c>
      <c r="C28" s="50" t="s">
        <v>82</v>
      </c>
      <c r="D28" s="50" t="s">
        <v>45</v>
      </c>
      <c r="E28" s="57" t="s">
        <v>83</v>
      </c>
      <c r="F28" s="67" t="s">
        <v>58</v>
      </c>
      <c r="G28" s="58">
        <f>[1]Memória!H10</f>
        <v>4306.99</v>
      </c>
      <c r="H28" s="71">
        <v>2.12</v>
      </c>
      <c r="I28" s="59">
        <f t="shared" si="4"/>
        <v>0.2253</v>
      </c>
      <c r="J28" s="9">
        <f t="shared" si="0"/>
        <v>2.12</v>
      </c>
      <c r="K28" s="12">
        <f t="shared" si="1"/>
        <v>2.5976360000000001</v>
      </c>
      <c r="L28" s="14">
        <f t="shared" si="2"/>
        <v>11187.992275639999</v>
      </c>
      <c r="M28"/>
      <c r="N28"/>
      <c r="O28"/>
      <c r="P28"/>
      <c r="Q28"/>
      <c r="R28"/>
      <c r="S28"/>
    </row>
    <row r="29" spans="1:19" x14ac:dyDescent="0.25">
      <c r="A29" s="1"/>
      <c r="B29" s="50" t="s">
        <v>84</v>
      </c>
      <c r="C29" s="50" t="s">
        <v>85</v>
      </c>
      <c r="D29" s="50" t="s">
        <v>45</v>
      </c>
      <c r="E29" s="57" t="s">
        <v>86</v>
      </c>
      <c r="F29" s="67" t="s">
        <v>58</v>
      </c>
      <c r="G29" s="58">
        <f>[1]Memória!H10</f>
        <v>4306.99</v>
      </c>
      <c r="H29" s="71">
        <v>1.19</v>
      </c>
      <c r="I29" s="59">
        <f t="shared" si="4"/>
        <v>0.2253</v>
      </c>
      <c r="J29" s="9">
        <f t="shared" si="0"/>
        <v>1.19</v>
      </c>
      <c r="K29" s="12">
        <f t="shared" si="1"/>
        <v>1.458107</v>
      </c>
      <c r="L29" s="14">
        <f t="shared" si="2"/>
        <v>6280.0522679300002</v>
      </c>
      <c r="M29"/>
      <c r="N29"/>
      <c r="O29"/>
      <c r="P29"/>
      <c r="Q29"/>
      <c r="R29"/>
      <c r="S29"/>
    </row>
    <row r="30" spans="1:19" x14ac:dyDescent="0.25">
      <c r="A30" s="1"/>
      <c r="B30" s="110" t="s">
        <v>87</v>
      </c>
      <c r="C30" s="111"/>
      <c r="D30" s="111"/>
      <c r="E30" s="111"/>
      <c r="F30" s="111"/>
      <c r="G30" s="111"/>
      <c r="H30" s="111"/>
      <c r="I30" s="112"/>
      <c r="J30" s="9"/>
      <c r="K30" s="12"/>
      <c r="L30" s="14"/>
      <c r="M30"/>
      <c r="N30"/>
      <c r="O30"/>
      <c r="P30"/>
      <c r="Q30"/>
      <c r="R30"/>
      <c r="S30"/>
    </row>
    <row r="31" spans="1:19" ht="60.75" thickBot="1" x14ac:dyDescent="0.3">
      <c r="A31" s="1"/>
      <c r="B31" s="50" t="s">
        <v>88</v>
      </c>
      <c r="C31" s="72" t="s">
        <v>89</v>
      </c>
      <c r="D31" s="73" t="s">
        <v>45</v>
      </c>
      <c r="E31" s="74" t="s">
        <v>90</v>
      </c>
      <c r="F31" s="75" t="s">
        <v>91</v>
      </c>
      <c r="G31" s="76">
        <f>[1]Memória!L10</f>
        <v>82.2</v>
      </c>
      <c r="H31" s="77">
        <v>54.16</v>
      </c>
      <c r="I31" s="78">
        <f t="shared" ref="I31:I32" si="5">$H$6</f>
        <v>0.2253</v>
      </c>
      <c r="J31" s="9">
        <f t="shared" si="0"/>
        <v>54.16</v>
      </c>
      <c r="K31" s="12">
        <f t="shared" si="1"/>
        <v>66.362247999999994</v>
      </c>
      <c r="L31" s="14">
        <f t="shared" si="2"/>
        <v>5454.9767855999999</v>
      </c>
      <c r="M31"/>
      <c r="N31"/>
      <c r="O31"/>
      <c r="P31"/>
      <c r="Q31"/>
      <c r="R31"/>
      <c r="S31"/>
    </row>
    <row r="32" spans="1:19" ht="45.75" thickBot="1" x14ac:dyDescent="0.3">
      <c r="A32" s="1"/>
      <c r="B32" s="50" t="s">
        <v>92</v>
      </c>
      <c r="C32" s="51" t="s">
        <v>93</v>
      </c>
      <c r="D32" s="73" t="s">
        <v>45</v>
      </c>
      <c r="E32" s="79" t="s">
        <v>94</v>
      </c>
      <c r="F32" s="80" t="s">
        <v>91</v>
      </c>
      <c r="G32" s="54">
        <f>[1]Memória!K10</f>
        <v>1317.8</v>
      </c>
      <c r="H32" s="81">
        <v>89.02</v>
      </c>
      <c r="I32" s="82">
        <f t="shared" si="5"/>
        <v>0.2253</v>
      </c>
      <c r="J32" s="9">
        <f t="shared" si="0"/>
        <v>89.02</v>
      </c>
      <c r="K32" s="12">
        <f t="shared" si="1"/>
        <v>109.076206</v>
      </c>
      <c r="L32" s="14">
        <f t="shared" si="2"/>
        <v>143740.6242668</v>
      </c>
      <c r="M32"/>
      <c r="N32"/>
      <c r="O32"/>
      <c r="P32"/>
      <c r="Q32"/>
      <c r="R32"/>
      <c r="S32"/>
    </row>
    <row r="33" spans="1:19" x14ac:dyDescent="0.25">
      <c r="A33" s="1"/>
      <c r="B33" s="30"/>
      <c r="C33" s="30"/>
      <c r="D33" s="30"/>
      <c r="E33" s="31"/>
      <c r="F33" s="32"/>
      <c r="G33" s="33"/>
      <c r="H33" s="34"/>
      <c r="I33" s="35"/>
      <c r="J33" s="9">
        <f t="shared" si="0"/>
        <v>0</v>
      </c>
      <c r="K33" s="12">
        <f t="shared" si="1"/>
        <v>0</v>
      </c>
      <c r="L33" s="14">
        <f t="shared" si="2"/>
        <v>0</v>
      </c>
      <c r="M33"/>
      <c r="N33"/>
      <c r="O33"/>
      <c r="P33"/>
      <c r="Q33"/>
      <c r="R33"/>
      <c r="S33"/>
    </row>
    <row r="34" spans="1:19" x14ac:dyDescent="0.25">
      <c r="A34" s="1"/>
      <c r="B34" s="30"/>
      <c r="C34" s="30"/>
      <c r="D34" s="30"/>
      <c r="E34" s="49" t="s">
        <v>104</v>
      </c>
      <c r="F34" s="32"/>
      <c r="G34" s="33"/>
      <c r="H34" s="34"/>
      <c r="I34" s="35"/>
      <c r="J34" s="9">
        <f t="shared" si="0"/>
        <v>0</v>
      </c>
      <c r="K34" s="12">
        <f t="shared" si="1"/>
        <v>0</v>
      </c>
      <c r="L34" s="14">
        <f t="shared" si="2"/>
        <v>0</v>
      </c>
      <c r="M34"/>
      <c r="N34"/>
      <c r="O34"/>
      <c r="P34"/>
      <c r="Q34"/>
      <c r="R34"/>
      <c r="S34"/>
    </row>
    <row r="35" spans="1:19" x14ac:dyDescent="0.25">
      <c r="A35" s="1"/>
      <c r="B35" s="30"/>
      <c r="C35" s="30"/>
      <c r="D35" s="30"/>
      <c r="E35" s="49" t="s">
        <v>105</v>
      </c>
      <c r="F35" s="32"/>
      <c r="G35" s="33"/>
      <c r="H35" s="34"/>
      <c r="I35" s="35"/>
      <c r="J35" s="9">
        <f t="shared" si="0"/>
        <v>0</v>
      </c>
      <c r="K35" s="12">
        <f t="shared" si="1"/>
        <v>0</v>
      </c>
      <c r="L35" s="14">
        <f t="shared" si="2"/>
        <v>0</v>
      </c>
      <c r="M35"/>
      <c r="N35"/>
      <c r="O35"/>
      <c r="P35"/>
      <c r="Q35"/>
      <c r="R35"/>
      <c r="S35"/>
    </row>
    <row r="36" spans="1:19" x14ac:dyDescent="0.25">
      <c r="A36" s="1"/>
      <c r="B36" s="30"/>
      <c r="C36" s="30"/>
      <c r="D36" s="30"/>
      <c r="E36" s="49" t="s">
        <v>108</v>
      </c>
      <c r="F36" s="32"/>
      <c r="G36" s="33"/>
      <c r="H36" s="34"/>
      <c r="I36" s="35"/>
      <c r="J36" s="9">
        <f t="shared" si="0"/>
        <v>0</v>
      </c>
      <c r="K36" s="12">
        <f t="shared" si="1"/>
        <v>0</v>
      </c>
      <c r="L36" s="14">
        <f t="shared" si="2"/>
        <v>0</v>
      </c>
      <c r="M36"/>
      <c r="N36"/>
      <c r="O36"/>
      <c r="P36"/>
      <c r="Q36"/>
      <c r="R36"/>
      <c r="S36"/>
    </row>
    <row r="37" spans="1:19" x14ac:dyDescent="0.25">
      <c r="A37" s="1"/>
      <c r="B37" s="30"/>
      <c r="C37" s="30"/>
      <c r="D37" s="30"/>
      <c r="E37" s="49" t="s">
        <v>107</v>
      </c>
      <c r="F37" s="32"/>
      <c r="G37" s="33"/>
      <c r="H37" s="34"/>
      <c r="I37" s="35"/>
      <c r="J37" s="9">
        <f t="shared" si="0"/>
        <v>0</v>
      </c>
      <c r="K37" s="12">
        <f t="shared" si="1"/>
        <v>0</v>
      </c>
      <c r="L37" s="14">
        <f t="shared" si="2"/>
        <v>0</v>
      </c>
      <c r="M37"/>
      <c r="N37"/>
      <c r="O37"/>
      <c r="P37"/>
      <c r="Q37"/>
      <c r="R37"/>
      <c r="S37"/>
    </row>
    <row r="38" spans="1:19" x14ac:dyDescent="0.25">
      <c r="A38" s="1"/>
      <c r="B38" s="30"/>
      <c r="C38" s="30"/>
      <c r="D38" s="30"/>
      <c r="E38" s="31"/>
      <c r="F38" s="32"/>
      <c r="G38" s="33"/>
      <c r="H38" s="34"/>
      <c r="I38" s="35"/>
      <c r="J38" s="9">
        <f t="shared" si="0"/>
        <v>0</v>
      </c>
      <c r="K38" s="12">
        <f t="shared" si="1"/>
        <v>0</v>
      </c>
      <c r="L38" s="14">
        <f t="shared" si="2"/>
        <v>0</v>
      </c>
      <c r="M38"/>
      <c r="N38"/>
      <c r="O38"/>
      <c r="P38"/>
      <c r="Q38"/>
      <c r="R38"/>
      <c r="S38"/>
    </row>
    <row r="39" spans="1:19" x14ac:dyDescent="0.25">
      <c r="A39" s="1"/>
      <c r="B39" s="30"/>
      <c r="C39" s="30"/>
      <c r="D39" s="30"/>
      <c r="E39" s="31"/>
      <c r="F39" s="32"/>
      <c r="G39" s="33"/>
      <c r="H39" s="34"/>
      <c r="I39" s="35"/>
      <c r="J39" s="9">
        <f t="shared" si="0"/>
        <v>0</v>
      </c>
      <c r="K39" s="12">
        <f t="shared" si="1"/>
        <v>0</v>
      </c>
      <c r="L39" s="14">
        <f t="shared" si="2"/>
        <v>0</v>
      </c>
      <c r="M39"/>
      <c r="N39"/>
      <c r="O39"/>
      <c r="P39"/>
      <c r="Q39"/>
      <c r="R39"/>
      <c r="S39"/>
    </row>
    <row r="40" spans="1:19" x14ac:dyDescent="0.25">
      <c r="A40" s="1"/>
      <c r="B40" s="30"/>
      <c r="C40" s="30"/>
      <c r="D40" s="30"/>
      <c r="E40" s="31"/>
      <c r="F40" s="32"/>
      <c r="G40" s="33"/>
      <c r="H40" s="34"/>
      <c r="I40" s="35"/>
      <c r="J40" s="9">
        <f t="shared" si="0"/>
        <v>0</v>
      </c>
      <c r="K40" s="12">
        <f t="shared" si="1"/>
        <v>0</v>
      </c>
      <c r="L40" s="14">
        <f t="shared" si="2"/>
        <v>0</v>
      </c>
      <c r="M40"/>
      <c r="N40"/>
      <c r="O40"/>
      <c r="P40"/>
      <c r="Q40"/>
      <c r="R40"/>
      <c r="S40"/>
    </row>
    <row r="41" spans="1:19" x14ac:dyDescent="0.25">
      <c r="A41" s="1"/>
      <c r="B41" s="30"/>
      <c r="C41" s="30"/>
      <c r="D41" s="30"/>
      <c r="E41" s="31"/>
      <c r="F41" s="32"/>
      <c r="G41" s="33"/>
      <c r="H41" s="34"/>
      <c r="I41" s="35"/>
      <c r="J41" s="9">
        <f t="shared" si="0"/>
        <v>0</v>
      </c>
      <c r="K41" s="12">
        <f t="shared" si="1"/>
        <v>0</v>
      </c>
      <c r="L41" s="14">
        <f t="shared" si="2"/>
        <v>0</v>
      </c>
      <c r="M41"/>
      <c r="N41"/>
      <c r="O41"/>
      <c r="P41"/>
      <c r="Q41"/>
      <c r="R41"/>
      <c r="S41"/>
    </row>
    <row r="42" spans="1:19" x14ac:dyDescent="0.25">
      <c r="A42" s="1"/>
      <c r="B42" s="30"/>
      <c r="C42" s="30"/>
      <c r="D42" s="30"/>
      <c r="E42" s="31"/>
      <c r="F42" s="32"/>
      <c r="G42" s="33"/>
      <c r="H42" s="34"/>
      <c r="I42" s="35"/>
      <c r="J42" s="9">
        <f t="shared" si="0"/>
        <v>0</v>
      </c>
      <c r="K42" s="12">
        <f t="shared" si="1"/>
        <v>0</v>
      </c>
      <c r="L42" s="14">
        <f t="shared" si="2"/>
        <v>0</v>
      </c>
      <c r="M42"/>
      <c r="N42"/>
      <c r="O42"/>
      <c r="P42"/>
      <c r="Q42"/>
      <c r="R42"/>
      <c r="S42"/>
    </row>
    <row r="43" spans="1:19" x14ac:dyDescent="0.25">
      <c r="A43" s="1"/>
      <c r="B43" s="30"/>
      <c r="C43" s="30"/>
      <c r="D43" s="30"/>
      <c r="E43" s="31"/>
      <c r="F43" s="32"/>
      <c r="G43" s="33"/>
      <c r="H43" s="34"/>
      <c r="I43" s="35"/>
      <c r="J43" s="9">
        <f t="shared" si="0"/>
        <v>0</v>
      </c>
      <c r="K43" s="12">
        <f t="shared" si="1"/>
        <v>0</v>
      </c>
      <c r="L43" s="14">
        <f t="shared" si="2"/>
        <v>0</v>
      </c>
      <c r="M43"/>
      <c r="N43"/>
      <c r="O43"/>
      <c r="P43"/>
      <c r="Q43"/>
      <c r="R43"/>
      <c r="S43"/>
    </row>
    <row r="44" spans="1:19" x14ac:dyDescent="0.25">
      <c r="A44" s="1"/>
      <c r="B44" s="30"/>
      <c r="C44" s="30"/>
      <c r="D44" s="30"/>
      <c r="E44" s="31"/>
      <c r="F44" s="32"/>
      <c r="G44" s="33"/>
      <c r="H44" s="34"/>
      <c r="I44" s="35"/>
      <c r="J44" s="9">
        <f t="shared" si="0"/>
        <v>0</v>
      </c>
      <c r="K44" s="12">
        <f t="shared" si="1"/>
        <v>0</v>
      </c>
      <c r="L44" s="14">
        <f t="shared" si="2"/>
        <v>0</v>
      </c>
      <c r="M44"/>
      <c r="N44"/>
      <c r="O44"/>
      <c r="P44"/>
      <c r="Q44"/>
      <c r="R44"/>
      <c r="S44"/>
    </row>
    <row r="45" spans="1:19" x14ac:dyDescent="0.25">
      <c r="A45" s="1"/>
      <c r="B45" s="30"/>
      <c r="C45" s="30"/>
      <c r="D45" s="30"/>
      <c r="E45" s="31"/>
      <c r="F45" s="32"/>
      <c r="G45" s="33"/>
      <c r="H45" s="34"/>
      <c r="I45" s="35"/>
      <c r="J45" s="9">
        <f t="shared" si="0"/>
        <v>0</v>
      </c>
      <c r="K45" s="12">
        <f t="shared" si="1"/>
        <v>0</v>
      </c>
      <c r="L45" s="14">
        <f t="shared" si="2"/>
        <v>0</v>
      </c>
      <c r="M45"/>
      <c r="N45"/>
      <c r="O45"/>
      <c r="P45"/>
      <c r="Q45"/>
      <c r="R45"/>
      <c r="S45"/>
    </row>
    <row r="46" spans="1:19" x14ac:dyDescent="0.25">
      <c r="A46" s="1"/>
      <c r="B46" s="30"/>
      <c r="C46" s="30"/>
      <c r="D46" s="30"/>
      <c r="E46" s="31"/>
      <c r="F46" s="32"/>
      <c r="G46" s="33"/>
      <c r="H46" s="34"/>
      <c r="I46" s="35"/>
      <c r="J46" s="9">
        <f t="shared" si="0"/>
        <v>0</v>
      </c>
      <c r="K46" s="12">
        <f t="shared" si="1"/>
        <v>0</v>
      </c>
      <c r="L46" s="14">
        <f t="shared" si="2"/>
        <v>0</v>
      </c>
      <c r="M46"/>
      <c r="N46"/>
      <c r="O46"/>
      <c r="P46"/>
      <c r="Q46"/>
      <c r="R46"/>
      <c r="S46"/>
    </row>
    <row r="47" spans="1:19" x14ac:dyDescent="0.25">
      <c r="A47" s="1"/>
      <c r="B47" s="30"/>
      <c r="C47" s="30"/>
      <c r="D47" s="30"/>
      <c r="E47" s="31"/>
      <c r="F47" s="32"/>
      <c r="G47" s="33"/>
      <c r="H47" s="34"/>
      <c r="I47" s="35"/>
      <c r="J47" s="9">
        <f t="shared" ref="J47:J78" si="6">IF(LEFT($H$13,5)="CUSTO",H47,H47/(1+I47))</f>
        <v>0</v>
      </c>
      <c r="K47" s="12">
        <f t="shared" ref="K47:K78" si="7">J47*(1+I47)</f>
        <v>0</v>
      </c>
      <c r="L47" s="14">
        <f t="shared" ref="L47:L78" si="8">K47*G47</f>
        <v>0</v>
      </c>
      <c r="M47"/>
      <c r="N47"/>
      <c r="O47"/>
      <c r="P47"/>
      <c r="Q47"/>
      <c r="R47"/>
      <c r="S47"/>
    </row>
    <row r="48" spans="1:19" x14ac:dyDescent="0.25">
      <c r="A48" s="1"/>
      <c r="B48" s="30"/>
      <c r="C48" s="30"/>
      <c r="D48" s="30"/>
      <c r="E48" s="31"/>
      <c r="F48" s="32"/>
      <c r="G48" s="33"/>
      <c r="H48" s="34"/>
      <c r="I48" s="35"/>
      <c r="J48" s="9">
        <f t="shared" si="6"/>
        <v>0</v>
      </c>
      <c r="K48" s="12">
        <f t="shared" si="7"/>
        <v>0</v>
      </c>
      <c r="L48" s="14">
        <f t="shared" si="8"/>
        <v>0</v>
      </c>
      <c r="M48"/>
      <c r="N48"/>
      <c r="O48"/>
      <c r="P48"/>
      <c r="Q48"/>
      <c r="R48"/>
      <c r="S48"/>
    </row>
    <row r="49" spans="1:19" x14ac:dyDescent="0.25">
      <c r="A49" s="1"/>
      <c r="B49" s="30"/>
      <c r="C49" s="30"/>
      <c r="D49" s="30"/>
      <c r="E49" s="31"/>
      <c r="F49" s="32"/>
      <c r="G49" s="33"/>
      <c r="H49" s="34"/>
      <c r="I49" s="35"/>
      <c r="J49" s="9">
        <f t="shared" si="6"/>
        <v>0</v>
      </c>
      <c r="K49" s="12">
        <f t="shared" si="7"/>
        <v>0</v>
      </c>
      <c r="L49" s="14">
        <f t="shared" si="8"/>
        <v>0</v>
      </c>
      <c r="M49"/>
      <c r="N49"/>
      <c r="O49"/>
      <c r="P49"/>
      <c r="Q49"/>
      <c r="R49"/>
      <c r="S49"/>
    </row>
    <row r="50" spans="1:19" x14ac:dyDescent="0.25">
      <c r="A50" s="1"/>
      <c r="B50" s="30"/>
      <c r="C50" s="30"/>
      <c r="D50" s="30"/>
      <c r="E50" s="31"/>
      <c r="F50" s="32"/>
      <c r="G50" s="33"/>
      <c r="H50" s="34"/>
      <c r="I50" s="35"/>
      <c r="J50" s="9">
        <f t="shared" si="6"/>
        <v>0</v>
      </c>
      <c r="K50" s="12">
        <f t="shared" si="7"/>
        <v>0</v>
      </c>
      <c r="L50" s="14">
        <f t="shared" si="8"/>
        <v>0</v>
      </c>
      <c r="M50"/>
      <c r="N50"/>
      <c r="O50"/>
      <c r="P50"/>
      <c r="Q50"/>
      <c r="R50"/>
      <c r="S50"/>
    </row>
    <row r="51" spans="1:19" x14ac:dyDescent="0.25">
      <c r="A51" s="1"/>
      <c r="B51" s="30"/>
      <c r="C51" s="30"/>
      <c r="D51" s="30"/>
      <c r="E51" s="31"/>
      <c r="F51" s="32"/>
      <c r="G51" s="33"/>
      <c r="H51" s="34"/>
      <c r="I51" s="35"/>
      <c r="J51" s="9">
        <f t="shared" si="6"/>
        <v>0</v>
      </c>
      <c r="K51" s="12">
        <f t="shared" si="7"/>
        <v>0</v>
      </c>
      <c r="L51" s="14">
        <f t="shared" si="8"/>
        <v>0</v>
      </c>
      <c r="M51"/>
      <c r="N51"/>
      <c r="O51"/>
      <c r="P51"/>
      <c r="Q51"/>
      <c r="R51"/>
      <c r="S51"/>
    </row>
    <row r="52" spans="1:19" x14ac:dyDescent="0.25">
      <c r="A52" s="1"/>
      <c r="B52" s="30"/>
      <c r="C52" s="30"/>
      <c r="D52" s="30"/>
      <c r="E52" s="31"/>
      <c r="F52" s="32"/>
      <c r="G52" s="33"/>
      <c r="H52" s="34"/>
      <c r="I52" s="35"/>
      <c r="J52" s="9">
        <f t="shared" si="6"/>
        <v>0</v>
      </c>
      <c r="K52" s="12">
        <f t="shared" si="7"/>
        <v>0</v>
      </c>
      <c r="L52" s="14">
        <f t="shared" si="8"/>
        <v>0</v>
      </c>
      <c r="M52"/>
      <c r="N52"/>
      <c r="O52"/>
      <c r="P52"/>
      <c r="Q52"/>
      <c r="R52"/>
      <c r="S52"/>
    </row>
    <row r="53" spans="1:19" x14ac:dyDescent="0.25">
      <c r="A53" s="1"/>
      <c r="B53" s="30"/>
      <c r="C53" s="30"/>
      <c r="D53" s="30"/>
      <c r="E53" s="31"/>
      <c r="F53" s="32"/>
      <c r="G53" s="33"/>
      <c r="H53" s="34"/>
      <c r="I53" s="35"/>
      <c r="J53" s="9">
        <f t="shared" si="6"/>
        <v>0</v>
      </c>
      <c r="K53" s="12">
        <f t="shared" si="7"/>
        <v>0</v>
      </c>
      <c r="L53" s="14">
        <f t="shared" si="8"/>
        <v>0</v>
      </c>
      <c r="M53"/>
      <c r="N53"/>
      <c r="O53"/>
      <c r="P53"/>
      <c r="Q53"/>
      <c r="R53"/>
      <c r="S53"/>
    </row>
    <row r="54" spans="1:19" x14ac:dyDescent="0.25">
      <c r="A54" s="1"/>
      <c r="B54" s="30"/>
      <c r="C54" s="30"/>
      <c r="D54" s="30"/>
      <c r="E54" s="31"/>
      <c r="F54" s="32"/>
      <c r="G54" s="33"/>
      <c r="H54" s="34"/>
      <c r="I54" s="35"/>
      <c r="J54" s="9">
        <f t="shared" si="6"/>
        <v>0</v>
      </c>
      <c r="K54" s="12">
        <f t="shared" si="7"/>
        <v>0</v>
      </c>
      <c r="L54" s="14">
        <f t="shared" si="8"/>
        <v>0</v>
      </c>
      <c r="M54"/>
      <c r="N54"/>
      <c r="O54"/>
      <c r="P54"/>
      <c r="Q54"/>
      <c r="R54"/>
      <c r="S54"/>
    </row>
    <row r="55" spans="1:19" x14ac:dyDescent="0.25">
      <c r="A55" s="1"/>
      <c r="B55" s="30"/>
      <c r="C55" s="30"/>
      <c r="D55" s="30"/>
      <c r="E55" s="31"/>
      <c r="F55" s="32"/>
      <c r="G55" s="33"/>
      <c r="H55" s="34"/>
      <c r="I55" s="35"/>
      <c r="J55" s="9">
        <f t="shared" si="6"/>
        <v>0</v>
      </c>
      <c r="K55" s="12">
        <f t="shared" si="7"/>
        <v>0</v>
      </c>
      <c r="L55" s="14">
        <f t="shared" si="8"/>
        <v>0</v>
      </c>
      <c r="M55"/>
      <c r="N55"/>
      <c r="O55"/>
      <c r="P55"/>
      <c r="Q55"/>
      <c r="R55"/>
      <c r="S55"/>
    </row>
    <row r="56" spans="1:19" x14ac:dyDescent="0.25">
      <c r="A56" s="1"/>
      <c r="B56" s="30"/>
      <c r="C56" s="30"/>
      <c r="D56" s="30"/>
      <c r="E56" s="31"/>
      <c r="F56" s="32"/>
      <c r="G56" s="33"/>
      <c r="H56" s="34"/>
      <c r="I56" s="35"/>
      <c r="J56" s="9">
        <f t="shared" si="6"/>
        <v>0</v>
      </c>
      <c r="K56" s="12">
        <f t="shared" si="7"/>
        <v>0</v>
      </c>
      <c r="L56" s="14">
        <f t="shared" si="8"/>
        <v>0</v>
      </c>
      <c r="M56"/>
      <c r="N56"/>
      <c r="O56"/>
      <c r="P56"/>
      <c r="Q56"/>
      <c r="R56"/>
      <c r="S56"/>
    </row>
    <row r="57" spans="1:19" x14ac:dyDescent="0.25">
      <c r="A57" s="1"/>
      <c r="B57" s="30"/>
      <c r="C57" s="30"/>
      <c r="D57" s="30"/>
      <c r="E57" s="31"/>
      <c r="F57" s="32"/>
      <c r="G57" s="33"/>
      <c r="H57" s="34"/>
      <c r="I57" s="35"/>
      <c r="J57" s="9">
        <f t="shared" si="6"/>
        <v>0</v>
      </c>
      <c r="K57" s="12">
        <f t="shared" si="7"/>
        <v>0</v>
      </c>
      <c r="L57" s="14">
        <f t="shared" si="8"/>
        <v>0</v>
      </c>
      <c r="M57"/>
      <c r="N57"/>
      <c r="O57"/>
      <c r="P57"/>
      <c r="Q57"/>
      <c r="R57"/>
      <c r="S57"/>
    </row>
    <row r="58" spans="1:19" x14ac:dyDescent="0.25">
      <c r="A58" s="1"/>
      <c r="B58" s="30"/>
      <c r="C58" s="30"/>
      <c r="D58" s="30"/>
      <c r="E58" s="31"/>
      <c r="F58" s="32"/>
      <c r="G58" s="33"/>
      <c r="H58" s="34"/>
      <c r="I58" s="35"/>
      <c r="J58" s="9">
        <f t="shared" si="6"/>
        <v>0</v>
      </c>
      <c r="K58" s="12">
        <f t="shared" si="7"/>
        <v>0</v>
      </c>
      <c r="L58" s="14">
        <f t="shared" si="8"/>
        <v>0</v>
      </c>
      <c r="M58"/>
      <c r="N58"/>
      <c r="O58"/>
      <c r="P58"/>
      <c r="Q58"/>
      <c r="R58"/>
      <c r="S58"/>
    </row>
    <row r="59" spans="1:19" x14ac:dyDescent="0.25">
      <c r="A59" s="1"/>
      <c r="B59" s="30"/>
      <c r="C59" s="30"/>
      <c r="D59" s="30"/>
      <c r="E59" s="31"/>
      <c r="F59" s="32"/>
      <c r="G59" s="33"/>
      <c r="H59" s="34"/>
      <c r="I59" s="35"/>
      <c r="J59" s="9">
        <f t="shared" si="6"/>
        <v>0</v>
      </c>
      <c r="K59" s="12">
        <f t="shared" si="7"/>
        <v>0</v>
      </c>
      <c r="L59" s="14">
        <f t="shared" si="8"/>
        <v>0</v>
      </c>
      <c r="M59"/>
      <c r="N59"/>
      <c r="O59"/>
      <c r="P59"/>
      <c r="Q59"/>
      <c r="R59"/>
      <c r="S59"/>
    </row>
    <row r="60" spans="1:19" x14ac:dyDescent="0.25">
      <c r="A60" s="1"/>
      <c r="B60" s="30"/>
      <c r="C60" s="30"/>
      <c r="D60" s="30"/>
      <c r="E60" s="31"/>
      <c r="F60" s="32"/>
      <c r="G60" s="33"/>
      <c r="H60" s="34"/>
      <c r="I60" s="35"/>
      <c r="J60" s="9">
        <f t="shared" si="6"/>
        <v>0</v>
      </c>
      <c r="K60" s="12">
        <f t="shared" si="7"/>
        <v>0</v>
      </c>
      <c r="L60" s="14">
        <f t="shared" si="8"/>
        <v>0</v>
      </c>
      <c r="M60"/>
      <c r="N60"/>
      <c r="O60"/>
      <c r="P60"/>
      <c r="Q60"/>
      <c r="R60"/>
      <c r="S60"/>
    </row>
    <row r="61" spans="1:19" x14ac:dyDescent="0.25">
      <c r="A61" s="1"/>
      <c r="B61" s="30"/>
      <c r="C61" s="30"/>
      <c r="D61" s="30"/>
      <c r="E61" s="31"/>
      <c r="F61" s="32"/>
      <c r="G61" s="33"/>
      <c r="H61" s="34"/>
      <c r="I61" s="35"/>
      <c r="J61" s="9">
        <f t="shared" si="6"/>
        <v>0</v>
      </c>
      <c r="K61" s="12">
        <f t="shared" si="7"/>
        <v>0</v>
      </c>
      <c r="L61" s="14">
        <f t="shared" si="8"/>
        <v>0</v>
      </c>
      <c r="M61"/>
      <c r="N61"/>
      <c r="O61"/>
      <c r="P61"/>
      <c r="Q61"/>
      <c r="R61"/>
      <c r="S61"/>
    </row>
    <row r="62" spans="1:19" x14ac:dyDescent="0.25">
      <c r="A62" s="1"/>
      <c r="B62" s="30"/>
      <c r="C62" s="30"/>
      <c r="D62" s="30"/>
      <c r="E62" s="31"/>
      <c r="F62" s="32"/>
      <c r="G62" s="33"/>
      <c r="H62" s="34"/>
      <c r="I62" s="35"/>
      <c r="J62" s="9">
        <f t="shared" si="6"/>
        <v>0</v>
      </c>
      <c r="K62" s="12">
        <f t="shared" si="7"/>
        <v>0</v>
      </c>
      <c r="L62" s="14">
        <f t="shared" si="8"/>
        <v>0</v>
      </c>
      <c r="M62"/>
      <c r="N62"/>
      <c r="O62"/>
      <c r="P62"/>
      <c r="Q62"/>
      <c r="R62"/>
      <c r="S62"/>
    </row>
    <row r="63" spans="1:19" x14ac:dyDescent="0.25">
      <c r="A63" s="1"/>
      <c r="B63" s="30"/>
      <c r="C63" s="30"/>
      <c r="D63" s="30"/>
      <c r="E63" s="31"/>
      <c r="F63" s="32"/>
      <c r="G63" s="33"/>
      <c r="H63" s="34"/>
      <c r="I63" s="35"/>
      <c r="J63" s="9">
        <f t="shared" si="6"/>
        <v>0</v>
      </c>
      <c r="K63" s="12">
        <f t="shared" si="7"/>
        <v>0</v>
      </c>
      <c r="L63" s="14">
        <f t="shared" si="8"/>
        <v>0</v>
      </c>
      <c r="M63"/>
      <c r="N63"/>
      <c r="O63"/>
      <c r="P63"/>
      <c r="Q63"/>
      <c r="R63"/>
      <c r="S63"/>
    </row>
    <row r="64" spans="1:19" x14ac:dyDescent="0.25">
      <c r="A64" s="1"/>
      <c r="B64" s="30"/>
      <c r="C64" s="30"/>
      <c r="D64" s="30"/>
      <c r="E64" s="31"/>
      <c r="F64" s="32"/>
      <c r="G64" s="33"/>
      <c r="H64" s="34"/>
      <c r="I64" s="35"/>
      <c r="J64" s="9">
        <f t="shared" si="6"/>
        <v>0</v>
      </c>
      <c r="K64" s="12">
        <f t="shared" si="7"/>
        <v>0</v>
      </c>
      <c r="L64" s="14">
        <f t="shared" si="8"/>
        <v>0</v>
      </c>
      <c r="M64"/>
      <c r="N64"/>
      <c r="O64"/>
      <c r="P64"/>
      <c r="Q64"/>
      <c r="R64"/>
      <c r="S64"/>
    </row>
    <row r="65" spans="1:19" x14ac:dyDescent="0.25">
      <c r="A65" s="1"/>
      <c r="B65" s="30"/>
      <c r="C65" s="30"/>
      <c r="D65" s="30"/>
      <c r="E65" s="31"/>
      <c r="F65" s="32"/>
      <c r="G65" s="33"/>
      <c r="H65" s="34"/>
      <c r="I65" s="35"/>
      <c r="J65" s="9">
        <f t="shared" si="6"/>
        <v>0</v>
      </c>
      <c r="K65" s="12">
        <f t="shared" si="7"/>
        <v>0</v>
      </c>
      <c r="L65" s="14">
        <f t="shared" si="8"/>
        <v>0</v>
      </c>
      <c r="M65"/>
      <c r="N65"/>
      <c r="O65"/>
      <c r="P65"/>
      <c r="Q65"/>
      <c r="R65"/>
      <c r="S65"/>
    </row>
    <row r="66" spans="1:19" x14ac:dyDescent="0.25">
      <c r="A66" s="1"/>
      <c r="B66" s="30"/>
      <c r="C66" s="30"/>
      <c r="D66" s="30"/>
      <c r="E66" s="31"/>
      <c r="F66" s="32"/>
      <c r="G66" s="33"/>
      <c r="H66" s="34"/>
      <c r="I66" s="35"/>
      <c r="J66" s="9">
        <f t="shared" si="6"/>
        <v>0</v>
      </c>
      <c r="K66" s="12">
        <f t="shared" si="7"/>
        <v>0</v>
      </c>
      <c r="L66" s="14">
        <f t="shared" si="8"/>
        <v>0</v>
      </c>
      <c r="M66"/>
      <c r="N66"/>
      <c r="O66"/>
      <c r="P66"/>
      <c r="Q66"/>
      <c r="R66"/>
      <c r="S66"/>
    </row>
    <row r="67" spans="1:19" x14ac:dyDescent="0.25">
      <c r="A67" s="1"/>
      <c r="B67" s="30"/>
      <c r="C67" s="30"/>
      <c r="D67" s="30"/>
      <c r="E67" s="31"/>
      <c r="F67" s="32"/>
      <c r="G67" s="33"/>
      <c r="H67" s="34"/>
      <c r="I67" s="35"/>
      <c r="J67" s="9">
        <f t="shared" si="6"/>
        <v>0</v>
      </c>
      <c r="K67" s="12">
        <f t="shared" si="7"/>
        <v>0</v>
      </c>
      <c r="L67" s="14">
        <f t="shared" si="8"/>
        <v>0</v>
      </c>
      <c r="M67"/>
      <c r="N67"/>
      <c r="O67"/>
      <c r="P67"/>
      <c r="Q67"/>
      <c r="R67"/>
      <c r="S67"/>
    </row>
    <row r="68" spans="1:19" x14ac:dyDescent="0.25">
      <c r="A68" s="1"/>
      <c r="B68" s="30"/>
      <c r="C68" s="30"/>
      <c r="D68" s="30"/>
      <c r="E68" s="31"/>
      <c r="F68" s="32"/>
      <c r="G68" s="33"/>
      <c r="H68" s="34"/>
      <c r="I68" s="35"/>
      <c r="J68" s="9">
        <f t="shared" si="6"/>
        <v>0</v>
      </c>
      <c r="K68" s="12">
        <f t="shared" si="7"/>
        <v>0</v>
      </c>
      <c r="L68" s="14">
        <f t="shared" si="8"/>
        <v>0</v>
      </c>
      <c r="M68"/>
      <c r="N68"/>
      <c r="O68"/>
      <c r="P68"/>
      <c r="Q68"/>
      <c r="R68"/>
      <c r="S68"/>
    </row>
    <row r="69" spans="1:19" x14ac:dyDescent="0.25">
      <c r="A69" s="1"/>
      <c r="B69" s="30"/>
      <c r="C69" s="30"/>
      <c r="D69" s="30"/>
      <c r="E69" s="31"/>
      <c r="F69" s="32"/>
      <c r="G69" s="33"/>
      <c r="H69" s="34"/>
      <c r="I69" s="35"/>
      <c r="J69" s="9">
        <f t="shared" si="6"/>
        <v>0</v>
      </c>
      <c r="K69" s="12">
        <f t="shared" si="7"/>
        <v>0</v>
      </c>
      <c r="L69" s="14">
        <f t="shared" si="8"/>
        <v>0</v>
      </c>
      <c r="M69"/>
      <c r="N69"/>
      <c r="O69"/>
      <c r="P69"/>
      <c r="Q69"/>
      <c r="R69"/>
      <c r="S69"/>
    </row>
    <row r="70" spans="1:19" x14ac:dyDescent="0.25">
      <c r="A70" s="1"/>
      <c r="B70" s="30"/>
      <c r="C70" s="30"/>
      <c r="D70" s="30"/>
      <c r="E70" s="31"/>
      <c r="F70" s="32"/>
      <c r="G70" s="33"/>
      <c r="H70" s="34"/>
      <c r="I70" s="35"/>
      <c r="J70" s="9">
        <f t="shared" si="6"/>
        <v>0</v>
      </c>
      <c r="K70" s="12">
        <f t="shared" si="7"/>
        <v>0</v>
      </c>
      <c r="L70" s="14">
        <f t="shared" si="8"/>
        <v>0</v>
      </c>
      <c r="M70"/>
      <c r="N70"/>
      <c r="O70"/>
      <c r="P70"/>
      <c r="Q70"/>
      <c r="R70"/>
      <c r="S70"/>
    </row>
    <row r="71" spans="1:19" x14ac:dyDescent="0.25">
      <c r="A71" s="1"/>
      <c r="B71" s="30"/>
      <c r="C71" s="30"/>
      <c r="D71" s="30"/>
      <c r="E71" s="31"/>
      <c r="F71" s="32"/>
      <c r="G71" s="33"/>
      <c r="H71" s="34"/>
      <c r="I71" s="35"/>
      <c r="J71" s="9">
        <f t="shared" si="6"/>
        <v>0</v>
      </c>
      <c r="K71" s="12">
        <f t="shared" si="7"/>
        <v>0</v>
      </c>
      <c r="L71" s="14">
        <f t="shared" si="8"/>
        <v>0</v>
      </c>
      <c r="M71"/>
      <c r="N71"/>
      <c r="O71"/>
      <c r="P71"/>
      <c r="Q71"/>
      <c r="R71"/>
      <c r="S71"/>
    </row>
    <row r="72" spans="1:19" x14ac:dyDescent="0.25">
      <c r="A72" s="1"/>
      <c r="B72" s="30"/>
      <c r="C72" s="30"/>
      <c r="D72" s="30"/>
      <c r="E72" s="31"/>
      <c r="F72" s="32"/>
      <c r="G72" s="33"/>
      <c r="H72" s="34"/>
      <c r="I72" s="35"/>
      <c r="J72" s="9">
        <f t="shared" si="6"/>
        <v>0</v>
      </c>
      <c r="K72" s="12">
        <f t="shared" si="7"/>
        <v>0</v>
      </c>
      <c r="L72" s="14">
        <f t="shared" si="8"/>
        <v>0</v>
      </c>
      <c r="M72"/>
      <c r="N72"/>
      <c r="O72"/>
      <c r="P72"/>
      <c r="Q72"/>
      <c r="R72"/>
      <c r="S72"/>
    </row>
    <row r="73" spans="1:19" x14ac:dyDescent="0.25">
      <c r="A73" s="1"/>
      <c r="B73" s="30"/>
      <c r="C73" s="30"/>
      <c r="D73" s="30"/>
      <c r="E73" s="31"/>
      <c r="F73" s="32"/>
      <c r="G73" s="33"/>
      <c r="H73" s="34"/>
      <c r="I73" s="35"/>
      <c r="J73" s="9">
        <f t="shared" si="6"/>
        <v>0</v>
      </c>
      <c r="K73" s="12">
        <f t="shared" si="7"/>
        <v>0</v>
      </c>
      <c r="L73" s="14">
        <f t="shared" si="8"/>
        <v>0</v>
      </c>
      <c r="M73"/>
      <c r="N73"/>
      <c r="O73"/>
      <c r="P73"/>
      <c r="Q73"/>
      <c r="R73"/>
      <c r="S73"/>
    </row>
    <row r="74" spans="1:19" x14ac:dyDescent="0.25">
      <c r="A74" s="1"/>
      <c r="B74" s="30"/>
      <c r="C74" s="30"/>
      <c r="D74" s="30"/>
      <c r="E74" s="31"/>
      <c r="F74" s="32"/>
      <c r="G74" s="33"/>
      <c r="H74" s="34"/>
      <c r="I74" s="35"/>
      <c r="J74" s="9">
        <f t="shared" si="6"/>
        <v>0</v>
      </c>
      <c r="K74" s="12">
        <f t="shared" si="7"/>
        <v>0</v>
      </c>
      <c r="L74" s="14">
        <f t="shared" si="8"/>
        <v>0</v>
      </c>
      <c r="M74"/>
      <c r="N74"/>
      <c r="O74"/>
      <c r="P74"/>
      <c r="Q74"/>
      <c r="R74"/>
      <c r="S74"/>
    </row>
    <row r="75" spans="1:19" x14ac:dyDescent="0.25">
      <c r="A75" s="1"/>
      <c r="B75" s="30"/>
      <c r="C75" s="30"/>
      <c r="D75" s="30"/>
      <c r="E75" s="31"/>
      <c r="F75" s="32"/>
      <c r="G75" s="33"/>
      <c r="H75" s="34"/>
      <c r="I75" s="35"/>
      <c r="J75" s="9">
        <f t="shared" si="6"/>
        <v>0</v>
      </c>
      <c r="K75" s="12">
        <f t="shared" si="7"/>
        <v>0</v>
      </c>
      <c r="L75" s="14">
        <f t="shared" si="8"/>
        <v>0</v>
      </c>
      <c r="M75"/>
      <c r="N75"/>
      <c r="O75"/>
      <c r="P75"/>
      <c r="Q75"/>
      <c r="R75"/>
      <c r="S75"/>
    </row>
    <row r="76" spans="1:19" x14ac:dyDescent="0.25">
      <c r="A76" s="1"/>
      <c r="B76" s="30"/>
      <c r="C76" s="30"/>
      <c r="D76" s="30"/>
      <c r="E76" s="31"/>
      <c r="F76" s="32"/>
      <c r="G76" s="33"/>
      <c r="H76" s="34"/>
      <c r="I76" s="35"/>
      <c r="J76" s="9">
        <f t="shared" si="6"/>
        <v>0</v>
      </c>
      <c r="K76" s="12">
        <f t="shared" si="7"/>
        <v>0</v>
      </c>
      <c r="L76" s="14">
        <f t="shared" si="8"/>
        <v>0</v>
      </c>
      <c r="M76"/>
      <c r="N76"/>
      <c r="O76"/>
      <c r="P76"/>
      <c r="Q76"/>
      <c r="R76"/>
      <c r="S76"/>
    </row>
    <row r="77" spans="1:19" x14ac:dyDescent="0.25">
      <c r="A77" s="1"/>
      <c r="B77" s="30"/>
      <c r="C77" s="30"/>
      <c r="D77" s="30"/>
      <c r="E77" s="31"/>
      <c r="F77" s="32"/>
      <c r="G77" s="33"/>
      <c r="H77" s="34"/>
      <c r="I77" s="35"/>
      <c r="J77" s="9">
        <f t="shared" si="6"/>
        <v>0</v>
      </c>
      <c r="K77" s="12">
        <f t="shared" si="7"/>
        <v>0</v>
      </c>
      <c r="L77" s="14">
        <f t="shared" si="8"/>
        <v>0</v>
      </c>
      <c r="M77"/>
      <c r="N77"/>
      <c r="O77"/>
      <c r="P77"/>
      <c r="Q77"/>
      <c r="R77"/>
      <c r="S77"/>
    </row>
    <row r="78" spans="1:19" x14ac:dyDescent="0.25">
      <c r="A78" s="1"/>
      <c r="B78" s="30"/>
      <c r="C78" s="30"/>
      <c r="D78" s="30"/>
      <c r="E78" s="31"/>
      <c r="F78" s="32"/>
      <c r="G78" s="33"/>
      <c r="H78" s="34"/>
      <c r="I78" s="35"/>
      <c r="J78" s="9">
        <f t="shared" si="6"/>
        <v>0</v>
      </c>
      <c r="K78" s="12">
        <f t="shared" si="7"/>
        <v>0</v>
      </c>
      <c r="L78" s="14">
        <f t="shared" si="8"/>
        <v>0</v>
      </c>
      <c r="M78"/>
      <c r="N78"/>
      <c r="O78"/>
      <c r="P78"/>
      <c r="Q78"/>
      <c r="R78"/>
      <c r="S78"/>
    </row>
    <row r="79" spans="1:19" x14ac:dyDescent="0.25">
      <c r="A79" s="1"/>
      <c r="B79" s="30"/>
      <c r="C79" s="30"/>
      <c r="D79" s="30"/>
      <c r="E79" s="31"/>
      <c r="F79" s="32"/>
      <c r="G79" s="33"/>
      <c r="H79" s="34"/>
      <c r="I79" s="35"/>
      <c r="J79" s="9">
        <f t="shared" ref="J79:J124" si="9">IF(LEFT($H$13,5)="CUSTO",H79,H79/(1+I79))</f>
        <v>0</v>
      </c>
      <c r="K79" s="12">
        <f t="shared" ref="K79:K124" si="10">J79*(1+I79)</f>
        <v>0</v>
      </c>
      <c r="L79" s="14">
        <f t="shared" ref="L79:L124" si="11">K79*G79</f>
        <v>0</v>
      </c>
      <c r="M79"/>
      <c r="N79"/>
      <c r="O79"/>
      <c r="P79"/>
      <c r="Q79"/>
      <c r="R79"/>
      <c r="S79"/>
    </row>
    <row r="80" spans="1:19" x14ac:dyDescent="0.25">
      <c r="A80" s="1"/>
      <c r="B80" s="30"/>
      <c r="C80" s="30"/>
      <c r="D80" s="30"/>
      <c r="E80" s="31"/>
      <c r="F80" s="32"/>
      <c r="G80" s="33"/>
      <c r="H80" s="34"/>
      <c r="I80" s="35"/>
      <c r="J80" s="9">
        <f t="shared" si="9"/>
        <v>0</v>
      </c>
      <c r="K80" s="12">
        <f t="shared" si="10"/>
        <v>0</v>
      </c>
      <c r="L80" s="14">
        <f t="shared" si="11"/>
        <v>0</v>
      </c>
      <c r="M80"/>
      <c r="N80"/>
      <c r="O80"/>
      <c r="P80"/>
      <c r="Q80"/>
      <c r="R80"/>
      <c r="S80"/>
    </row>
    <row r="81" spans="1:19" x14ac:dyDescent="0.25">
      <c r="A81" s="1"/>
      <c r="B81" s="30"/>
      <c r="C81" s="30"/>
      <c r="D81" s="30"/>
      <c r="E81" s="31"/>
      <c r="F81" s="32"/>
      <c r="G81" s="33"/>
      <c r="H81" s="34"/>
      <c r="I81" s="35"/>
      <c r="J81" s="9">
        <f t="shared" si="9"/>
        <v>0</v>
      </c>
      <c r="K81" s="12">
        <f t="shared" si="10"/>
        <v>0</v>
      </c>
      <c r="L81" s="14">
        <f t="shared" si="11"/>
        <v>0</v>
      </c>
      <c r="M81"/>
      <c r="N81"/>
      <c r="O81"/>
      <c r="P81"/>
      <c r="Q81"/>
      <c r="R81"/>
      <c r="S81"/>
    </row>
    <row r="82" spans="1:19" x14ac:dyDescent="0.25">
      <c r="A82" s="1"/>
      <c r="B82" s="30"/>
      <c r="C82" s="30"/>
      <c r="D82" s="30"/>
      <c r="E82" s="31"/>
      <c r="F82" s="32"/>
      <c r="G82" s="33"/>
      <c r="H82" s="34"/>
      <c r="I82" s="35"/>
      <c r="J82" s="9">
        <f t="shared" si="9"/>
        <v>0</v>
      </c>
      <c r="K82" s="12">
        <f t="shared" si="10"/>
        <v>0</v>
      </c>
      <c r="L82" s="14">
        <f t="shared" si="11"/>
        <v>0</v>
      </c>
      <c r="M82"/>
      <c r="N82"/>
      <c r="O82"/>
      <c r="P82"/>
      <c r="Q82"/>
      <c r="R82"/>
      <c r="S82"/>
    </row>
    <row r="83" spans="1:19" x14ac:dyDescent="0.25">
      <c r="A83" s="1"/>
      <c r="B83" s="30"/>
      <c r="C83" s="30"/>
      <c r="D83" s="30"/>
      <c r="E83" s="31"/>
      <c r="F83" s="32"/>
      <c r="G83" s="33"/>
      <c r="H83" s="34"/>
      <c r="I83" s="35"/>
      <c r="J83" s="9">
        <f t="shared" si="9"/>
        <v>0</v>
      </c>
      <c r="K83" s="12">
        <f t="shared" si="10"/>
        <v>0</v>
      </c>
      <c r="L83" s="14">
        <f t="shared" si="11"/>
        <v>0</v>
      </c>
      <c r="M83"/>
      <c r="N83"/>
      <c r="O83"/>
      <c r="P83"/>
      <c r="Q83"/>
      <c r="R83"/>
      <c r="S83"/>
    </row>
    <row r="84" spans="1:19" x14ac:dyDescent="0.25">
      <c r="A84" s="1"/>
      <c r="B84" s="30"/>
      <c r="C84" s="30"/>
      <c r="D84" s="30"/>
      <c r="E84" s="31"/>
      <c r="F84" s="32"/>
      <c r="G84" s="33"/>
      <c r="H84" s="34"/>
      <c r="I84" s="35"/>
      <c r="J84" s="9">
        <f t="shared" si="9"/>
        <v>0</v>
      </c>
      <c r="K84" s="12">
        <f t="shared" si="10"/>
        <v>0</v>
      </c>
      <c r="L84" s="14">
        <f t="shared" si="11"/>
        <v>0</v>
      </c>
      <c r="M84"/>
      <c r="N84"/>
      <c r="O84"/>
      <c r="P84"/>
      <c r="Q84"/>
      <c r="R84"/>
      <c r="S84"/>
    </row>
    <row r="85" spans="1:19" x14ac:dyDescent="0.25">
      <c r="A85" s="1"/>
      <c r="B85" s="30"/>
      <c r="C85" s="30"/>
      <c r="D85" s="30"/>
      <c r="E85" s="31"/>
      <c r="F85" s="32"/>
      <c r="G85" s="33"/>
      <c r="H85" s="34"/>
      <c r="I85" s="35"/>
      <c r="J85" s="9">
        <f t="shared" si="9"/>
        <v>0</v>
      </c>
      <c r="K85" s="12">
        <f t="shared" si="10"/>
        <v>0</v>
      </c>
      <c r="L85" s="14">
        <f t="shared" si="11"/>
        <v>0</v>
      </c>
      <c r="M85"/>
      <c r="N85"/>
      <c r="O85"/>
      <c r="P85"/>
      <c r="Q85"/>
      <c r="R85"/>
      <c r="S85"/>
    </row>
    <row r="86" spans="1:19" x14ac:dyDescent="0.25">
      <c r="A86" s="1"/>
      <c r="B86" s="30"/>
      <c r="C86" s="30"/>
      <c r="D86" s="30"/>
      <c r="E86" s="31"/>
      <c r="F86" s="32"/>
      <c r="G86" s="33"/>
      <c r="H86" s="34"/>
      <c r="I86" s="35"/>
      <c r="J86" s="9">
        <f t="shared" si="9"/>
        <v>0</v>
      </c>
      <c r="K86" s="12">
        <f t="shared" si="10"/>
        <v>0</v>
      </c>
      <c r="L86" s="14">
        <f t="shared" si="11"/>
        <v>0</v>
      </c>
      <c r="M86"/>
      <c r="N86"/>
      <c r="O86"/>
      <c r="P86"/>
      <c r="Q86"/>
      <c r="R86"/>
      <c r="S86"/>
    </row>
    <row r="87" spans="1:19" x14ac:dyDescent="0.25">
      <c r="A87" s="1"/>
      <c r="B87" s="30"/>
      <c r="C87" s="30"/>
      <c r="D87" s="30"/>
      <c r="E87" s="31"/>
      <c r="F87" s="32"/>
      <c r="G87" s="33"/>
      <c r="H87" s="34"/>
      <c r="I87" s="35"/>
      <c r="J87" s="9">
        <f t="shared" si="9"/>
        <v>0</v>
      </c>
      <c r="K87" s="12">
        <f t="shared" si="10"/>
        <v>0</v>
      </c>
      <c r="L87" s="14">
        <f t="shared" si="11"/>
        <v>0</v>
      </c>
      <c r="M87"/>
      <c r="N87"/>
      <c r="O87"/>
      <c r="P87"/>
      <c r="Q87"/>
      <c r="R87"/>
      <c r="S87"/>
    </row>
    <row r="88" spans="1:19" x14ac:dyDescent="0.25">
      <c r="A88" s="1"/>
      <c r="B88" s="30"/>
      <c r="C88" s="30"/>
      <c r="D88" s="30"/>
      <c r="E88" s="31"/>
      <c r="F88" s="32"/>
      <c r="G88" s="33"/>
      <c r="H88" s="34"/>
      <c r="I88" s="35"/>
      <c r="J88" s="9">
        <f t="shared" si="9"/>
        <v>0</v>
      </c>
      <c r="K88" s="12">
        <f t="shared" si="10"/>
        <v>0</v>
      </c>
      <c r="L88" s="14">
        <f t="shared" si="11"/>
        <v>0</v>
      </c>
      <c r="M88"/>
      <c r="N88"/>
      <c r="O88"/>
      <c r="P88"/>
      <c r="Q88"/>
      <c r="R88"/>
      <c r="S88"/>
    </row>
    <row r="89" spans="1:19" x14ac:dyDescent="0.25">
      <c r="A89" s="1"/>
      <c r="B89" s="30"/>
      <c r="C89" s="30"/>
      <c r="D89" s="30"/>
      <c r="E89" s="31"/>
      <c r="F89" s="32"/>
      <c r="G89" s="33"/>
      <c r="H89" s="34"/>
      <c r="I89" s="35"/>
      <c r="J89" s="9">
        <f t="shared" si="9"/>
        <v>0</v>
      </c>
      <c r="K89" s="12">
        <f t="shared" si="10"/>
        <v>0</v>
      </c>
      <c r="L89" s="14">
        <f t="shared" si="11"/>
        <v>0</v>
      </c>
      <c r="M89"/>
      <c r="N89"/>
      <c r="O89"/>
      <c r="P89"/>
      <c r="Q89"/>
      <c r="R89"/>
      <c r="S89"/>
    </row>
    <row r="90" spans="1:19" x14ac:dyDescent="0.25">
      <c r="A90" s="1"/>
      <c r="B90" s="30"/>
      <c r="C90" s="30"/>
      <c r="D90" s="30"/>
      <c r="E90" s="31"/>
      <c r="F90" s="32"/>
      <c r="G90" s="33"/>
      <c r="H90" s="34"/>
      <c r="I90" s="35"/>
      <c r="J90" s="9">
        <f t="shared" si="9"/>
        <v>0</v>
      </c>
      <c r="K90" s="12">
        <f t="shared" si="10"/>
        <v>0</v>
      </c>
      <c r="L90" s="14">
        <f t="shared" si="11"/>
        <v>0</v>
      </c>
      <c r="M90"/>
      <c r="N90"/>
      <c r="O90"/>
      <c r="P90"/>
      <c r="Q90"/>
      <c r="R90"/>
      <c r="S90"/>
    </row>
    <row r="91" spans="1:19" x14ac:dyDescent="0.25">
      <c r="A91" s="1"/>
      <c r="B91" s="30"/>
      <c r="C91" s="30"/>
      <c r="D91" s="30"/>
      <c r="E91" s="31"/>
      <c r="F91" s="32"/>
      <c r="G91" s="33"/>
      <c r="H91" s="34"/>
      <c r="I91" s="35"/>
      <c r="J91" s="9">
        <f t="shared" si="9"/>
        <v>0</v>
      </c>
      <c r="K91" s="12">
        <f t="shared" si="10"/>
        <v>0</v>
      </c>
      <c r="L91" s="14">
        <f t="shared" si="11"/>
        <v>0</v>
      </c>
      <c r="M91"/>
      <c r="N91"/>
      <c r="O91"/>
      <c r="P91"/>
      <c r="Q91"/>
      <c r="R91"/>
      <c r="S91"/>
    </row>
    <row r="92" spans="1:19" x14ac:dyDescent="0.25">
      <c r="A92" s="1"/>
      <c r="B92" s="30"/>
      <c r="C92" s="30"/>
      <c r="D92" s="30"/>
      <c r="E92" s="31"/>
      <c r="F92" s="32"/>
      <c r="G92" s="33"/>
      <c r="H92" s="34"/>
      <c r="I92" s="35"/>
      <c r="J92" s="9">
        <f t="shared" si="9"/>
        <v>0</v>
      </c>
      <c r="K92" s="12">
        <f t="shared" si="10"/>
        <v>0</v>
      </c>
      <c r="L92" s="14">
        <f t="shared" si="11"/>
        <v>0</v>
      </c>
      <c r="M92"/>
      <c r="N92"/>
      <c r="O92"/>
      <c r="P92"/>
      <c r="Q92"/>
      <c r="R92"/>
      <c r="S92"/>
    </row>
    <row r="93" spans="1:19" x14ac:dyDescent="0.25">
      <c r="A93" s="1"/>
      <c r="B93" s="30"/>
      <c r="C93" s="30"/>
      <c r="D93" s="30"/>
      <c r="E93" s="31"/>
      <c r="F93" s="32"/>
      <c r="G93" s="33"/>
      <c r="H93" s="34"/>
      <c r="I93" s="35"/>
      <c r="J93" s="9">
        <f t="shared" si="9"/>
        <v>0</v>
      </c>
      <c r="K93" s="12">
        <f t="shared" si="10"/>
        <v>0</v>
      </c>
      <c r="L93" s="14">
        <f t="shared" si="11"/>
        <v>0</v>
      </c>
      <c r="M93"/>
      <c r="N93"/>
      <c r="O93"/>
      <c r="P93"/>
      <c r="Q93"/>
      <c r="R93"/>
      <c r="S93"/>
    </row>
    <row r="94" spans="1:19" x14ac:dyDescent="0.25">
      <c r="A94" s="1"/>
      <c r="B94" s="30"/>
      <c r="C94" s="30"/>
      <c r="D94" s="30"/>
      <c r="E94" s="31"/>
      <c r="F94" s="32"/>
      <c r="G94" s="33"/>
      <c r="H94" s="34"/>
      <c r="I94" s="35"/>
      <c r="J94" s="9">
        <f t="shared" si="9"/>
        <v>0</v>
      </c>
      <c r="K94" s="12">
        <f t="shared" si="10"/>
        <v>0</v>
      </c>
      <c r="L94" s="14">
        <f t="shared" si="11"/>
        <v>0</v>
      </c>
      <c r="M94"/>
      <c r="N94"/>
      <c r="O94"/>
      <c r="P94"/>
      <c r="Q94"/>
      <c r="R94"/>
      <c r="S94"/>
    </row>
    <row r="95" spans="1:19" x14ac:dyDescent="0.25">
      <c r="A95" s="1"/>
      <c r="B95" s="30"/>
      <c r="C95" s="30"/>
      <c r="D95" s="30"/>
      <c r="E95" s="31"/>
      <c r="F95" s="32"/>
      <c r="G95" s="33"/>
      <c r="H95" s="34"/>
      <c r="I95" s="35"/>
      <c r="J95" s="9">
        <f t="shared" si="9"/>
        <v>0</v>
      </c>
      <c r="K95" s="12">
        <f t="shared" si="10"/>
        <v>0</v>
      </c>
      <c r="L95" s="14">
        <f t="shared" si="11"/>
        <v>0</v>
      </c>
      <c r="M95"/>
      <c r="N95"/>
      <c r="O95"/>
      <c r="P95"/>
      <c r="Q95"/>
      <c r="R95"/>
      <c r="S95"/>
    </row>
    <row r="96" spans="1:19" x14ac:dyDescent="0.25">
      <c r="A96" s="1"/>
      <c r="B96" s="30"/>
      <c r="C96" s="30"/>
      <c r="D96" s="30"/>
      <c r="E96" s="31"/>
      <c r="F96" s="32"/>
      <c r="G96" s="33"/>
      <c r="H96" s="34"/>
      <c r="I96" s="35"/>
      <c r="J96" s="9">
        <f t="shared" si="9"/>
        <v>0</v>
      </c>
      <c r="K96" s="12">
        <f t="shared" si="10"/>
        <v>0</v>
      </c>
      <c r="L96" s="14">
        <f t="shared" si="11"/>
        <v>0</v>
      </c>
      <c r="M96"/>
      <c r="N96"/>
      <c r="O96"/>
      <c r="P96"/>
      <c r="Q96"/>
      <c r="R96"/>
      <c r="S96"/>
    </row>
    <row r="97" spans="1:19" x14ac:dyDescent="0.25">
      <c r="A97" s="1"/>
      <c r="B97" s="30"/>
      <c r="C97" s="30"/>
      <c r="D97" s="30"/>
      <c r="E97" s="31"/>
      <c r="F97" s="32"/>
      <c r="G97" s="33"/>
      <c r="H97" s="34"/>
      <c r="I97" s="35"/>
      <c r="J97" s="9">
        <f t="shared" si="9"/>
        <v>0</v>
      </c>
      <c r="K97" s="12">
        <f t="shared" si="10"/>
        <v>0</v>
      </c>
      <c r="L97" s="14">
        <f t="shared" si="11"/>
        <v>0</v>
      </c>
      <c r="M97"/>
      <c r="N97"/>
      <c r="O97"/>
      <c r="P97"/>
      <c r="Q97"/>
      <c r="R97"/>
      <c r="S97"/>
    </row>
    <row r="98" spans="1:19" x14ac:dyDescent="0.25">
      <c r="A98" s="1"/>
      <c r="B98" s="30"/>
      <c r="C98" s="30"/>
      <c r="D98" s="30"/>
      <c r="E98" s="31"/>
      <c r="F98" s="32"/>
      <c r="G98" s="33"/>
      <c r="H98" s="34"/>
      <c r="I98" s="35"/>
      <c r="J98" s="9">
        <f t="shared" ref="J98:J111" si="12">IF(LEFT($H$13,5)="CUSTO",H98,H98/(1+I98))</f>
        <v>0</v>
      </c>
      <c r="K98" s="12">
        <f t="shared" ref="K98:K111" si="13">J98*(1+I98)</f>
        <v>0</v>
      </c>
      <c r="L98" s="14">
        <f t="shared" ref="L98:L111" si="14">K98*G98</f>
        <v>0</v>
      </c>
      <c r="M98"/>
      <c r="N98"/>
      <c r="O98"/>
      <c r="P98"/>
      <c r="Q98"/>
      <c r="R98"/>
      <c r="S98"/>
    </row>
    <row r="99" spans="1:19" x14ac:dyDescent="0.25">
      <c r="A99" s="1"/>
      <c r="B99" s="30"/>
      <c r="C99" s="30"/>
      <c r="D99" s="30"/>
      <c r="E99" s="31"/>
      <c r="F99" s="32"/>
      <c r="G99" s="33"/>
      <c r="H99" s="34"/>
      <c r="I99" s="35"/>
      <c r="J99" s="9">
        <f t="shared" si="12"/>
        <v>0</v>
      </c>
      <c r="K99" s="12">
        <f t="shared" si="13"/>
        <v>0</v>
      </c>
      <c r="L99" s="14">
        <f t="shared" si="14"/>
        <v>0</v>
      </c>
      <c r="M99"/>
      <c r="N99"/>
      <c r="O99"/>
      <c r="P99"/>
      <c r="Q99"/>
      <c r="R99"/>
      <c r="S99"/>
    </row>
    <row r="100" spans="1:19" x14ac:dyDescent="0.25">
      <c r="A100" s="1"/>
      <c r="B100" s="30"/>
      <c r="C100" s="30"/>
      <c r="D100" s="30"/>
      <c r="E100" s="31"/>
      <c r="F100" s="32"/>
      <c r="G100" s="33"/>
      <c r="H100" s="34"/>
      <c r="I100" s="35"/>
      <c r="J100" s="9">
        <f t="shared" si="12"/>
        <v>0</v>
      </c>
      <c r="K100" s="12">
        <f t="shared" si="13"/>
        <v>0</v>
      </c>
      <c r="L100" s="14">
        <f t="shared" si="14"/>
        <v>0</v>
      </c>
      <c r="M100"/>
      <c r="N100"/>
      <c r="O100"/>
      <c r="P100"/>
      <c r="Q100"/>
      <c r="R100"/>
      <c r="S100"/>
    </row>
    <row r="101" spans="1:19" x14ac:dyDescent="0.25">
      <c r="A101" s="1"/>
      <c r="B101" s="30"/>
      <c r="C101" s="30"/>
      <c r="D101" s="30"/>
      <c r="E101" s="31"/>
      <c r="F101" s="32"/>
      <c r="G101" s="33"/>
      <c r="H101" s="34"/>
      <c r="I101" s="35"/>
      <c r="J101" s="9">
        <f t="shared" si="12"/>
        <v>0</v>
      </c>
      <c r="K101" s="12">
        <f t="shared" si="13"/>
        <v>0</v>
      </c>
      <c r="L101" s="14">
        <f t="shared" si="14"/>
        <v>0</v>
      </c>
      <c r="M101"/>
      <c r="N101"/>
      <c r="O101"/>
      <c r="P101"/>
      <c r="Q101"/>
      <c r="R101"/>
      <c r="S101"/>
    </row>
    <row r="102" spans="1:19" x14ac:dyDescent="0.25">
      <c r="A102" s="1"/>
      <c r="B102" s="30"/>
      <c r="C102" s="30"/>
      <c r="D102" s="30"/>
      <c r="E102" s="31"/>
      <c r="F102" s="32"/>
      <c r="G102" s="33"/>
      <c r="H102" s="34"/>
      <c r="I102" s="35"/>
      <c r="J102" s="9">
        <f t="shared" si="12"/>
        <v>0</v>
      </c>
      <c r="K102" s="12">
        <f t="shared" si="13"/>
        <v>0</v>
      </c>
      <c r="L102" s="14">
        <f t="shared" si="14"/>
        <v>0</v>
      </c>
      <c r="M102"/>
      <c r="N102"/>
      <c r="O102"/>
      <c r="P102"/>
      <c r="Q102"/>
      <c r="R102"/>
      <c r="S102"/>
    </row>
    <row r="103" spans="1:19" x14ac:dyDescent="0.25">
      <c r="A103" s="1"/>
      <c r="B103" s="30"/>
      <c r="C103" s="30"/>
      <c r="D103" s="30"/>
      <c r="E103" s="31"/>
      <c r="F103" s="32"/>
      <c r="G103" s="33"/>
      <c r="H103" s="34"/>
      <c r="I103" s="35"/>
      <c r="J103" s="9">
        <f t="shared" si="12"/>
        <v>0</v>
      </c>
      <c r="K103" s="12">
        <f t="shared" si="13"/>
        <v>0</v>
      </c>
      <c r="L103" s="14">
        <f t="shared" si="14"/>
        <v>0</v>
      </c>
      <c r="M103"/>
      <c r="N103"/>
      <c r="O103"/>
      <c r="P103"/>
      <c r="Q103"/>
      <c r="R103"/>
      <c r="S103"/>
    </row>
    <row r="104" spans="1:19" x14ac:dyDescent="0.25">
      <c r="A104" s="1"/>
      <c r="B104" s="30"/>
      <c r="C104" s="30"/>
      <c r="D104" s="30"/>
      <c r="E104" s="31"/>
      <c r="F104" s="32"/>
      <c r="G104" s="33"/>
      <c r="H104" s="34"/>
      <c r="I104" s="35"/>
      <c r="J104" s="9">
        <f t="shared" si="12"/>
        <v>0</v>
      </c>
      <c r="K104" s="12">
        <f t="shared" si="13"/>
        <v>0</v>
      </c>
      <c r="L104" s="14">
        <f t="shared" si="14"/>
        <v>0</v>
      </c>
      <c r="M104"/>
      <c r="N104"/>
      <c r="O104"/>
      <c r="P104"/>
      <c r="Q104"/>
      <c r="R104"/>
      <c r="S104"/>
    </row>
    <row r="105" spans="1:19" x14ac:dyDescent="0.25">
      <c r="A105" s="1"/>
      <c r="B105" s="30"/>
      <c r="C105" s="30"/>
      <c r="D105" s="30"/>
      <c r="E105" s="31"/>
      <c r="F105" s="32"/>
      <c r="G105" s="33"/>
      <c r="H105" s="34"/>
      <c r="I105" s="35"/>
      <c r="J105" s="9">
        <f t="shared" si="12"/>
        <v>0</v>
      </c>
      <c r="K105" s="12">
        <f t="shared" si="13"/>
        <v>0</v>
      </c>
      <c r="L105" s="14">
        <f t="shared" si="14"/>
        <v>0</v>
      </c>
      <c r="M105"/>
      <c r="N105"/>
      <c r="O105"/>
      <c r="P105"/>
      <c r="Q105"/>
      <c r="R105"/>
      <c r="S105"/>
    </row>
    <row r="106" spans="1:19" x14ac:dyDescent="0.25">
      <c r="A106" s="1"/>
      <c r="B106" s="30"/>
      <c r="C106" s="30"/>
      <c r="D106" s="30"/>
      <c r="E106" s="31"/>
      <c r="F106" s="32"/>
      <c r="G106" s="33"/>
      <c r="H106" s="34"/>
      <c r="I106" s="35"/>
      <c r="J106" s="9">
        <f t="shared" si="12"/>
        <v>0</v>
      </c>
      <c r="K106" s="12">
        <f t="shared" si="13"/>
        <v>0</v>
      </c>
      <c r="L106" s="14">
        <f t="shared" si="14"/>
        <v>0</v>
      </c>
      <c r="M106"/>
      <c r="N106"/>
      <c r="O106"/>
      <c r="P106"/>
      <c r="Q106"/>
      <c r="R106"/>
      <c r="S106"/>
    </row>
    <row r="107" spans="1:19" x14ac:dyDescent="0.25">
      <c r="A107" s="1"/>
      <c r="B107" s="30"/>
      <c r="C107" s="30"/>
      <c r="D107" s="30"/>
      <c r="E107" s="31"/>
      <c r="F107" s="32"/>
      <c r="G107" s="33"/>
      <c r="H107" s="34"/>
      <c r="I107" s="35"/>
      <c r="J107" s="9">
        <f t="shared" si="12"/>
        <v>0</v>
      </c>
      <c r="K107" s="12">
        <f t="shared" si="13"/>
        <v>0</v>
      </c>
      <c r="L107" s="14">
        <f t="shared" si="14"/>
        <v>0</v>
      </c>
      <c r="M107"/>
      <c r="N107"/>
      <c r="O107"/>
      <c r="P107"/>
      <c r="Q107"/>
      <c r="R107"/>
      <c r="S107"/>
    </row>
    <row r="108" spans="1:19" x14ac:dyDescent="0.25">
      <c r="A108" s="1"/>
      <c r="B108" s="30"/>
      <c r="C108" s="30"/>
      <c r="D108" s="30"/>
      <c r="E108" s="31"/>
      <c r="F108" s="32"/>
      <c r="G108" s="33"/>
      <c r="H108" s="34"/>
      <c r="I108" s="35"/>
      <c r="J108" s="9">
        <f t="shared" si="12"/>
        <v>0</v>
      </c>
      <c r="K108" s="12">
        <f t="shared" si="13"/>
        <v>0</v>
      </c>
      <c r="L108" s="14">
        <f t="shared" si="14"/>
        <v>0</v>
      </c>
      <c r="M108"/>
      <c r="N108"/>
      <c r="O108"/>
      <c r="P108"/>
      <c r="Q108"/>
      <c r="R108"/>
      <c r="S108"/>
    </row>
    <row r="109" spans="1:19" x14ac:dyDescent="0.25">
      <c r="A109" s="1"/>
      <c r="B109" s="30"/>
      <c r="C109" s="30"/>
      <c r="D109" s="30"/>
      <c r="E109" s="31"/>
      <c r="F109" s="32"/>
      <c r="G109" s="33"/>
      <c r="H109" s="34"/>
      <c r="I109" s="35"/>
      <c r="J109" s="9">
        <f t="shared" si="12"/>
        <v>0</v>
      </c>
      <c r="K109" s="12">
        <f t="shared" si="13"/>
        <v>0</v>
      </c>
      <c r="L109" s="14">
        <f t="shared" si="14"/>
        <v>0</v>
      </c>
      <c r="M109"/>
      <c r="N109"/>
      <c r="O109"/>
      <c r="P109"/>
      <c r="Q109"/>
      <c r="R109"/>
      <c r="S109"/>
    </row>
    <row r="110" spans="1:19" x14ac:dyDescent="0.25">
      <c r="A110" s="1"/>
      <c r="B110" s="30"/>
      <c r="C110" s="30"/>
      <c r="D110" s="30"/>
      <c r="E110" s="31"/>
      <c r="F110" s="32"/>
      <c r="G110" s="33"/>
      <c r="H110" s="34"/>
      <c r="I110" s="35"/>
      <c r="J110" s="9">
        <f t="shared" si="12"/>
        <v>0</v>
      </c>
      <c r="K110" s="12">
        <f t="shared" si="13"/>
        <v>0</v>
      </c>
      <c r="L110" s="14">
        <f t="shared" si="14"/>
        <v>0</v>
      </c>
      <c r="M110"/>
      <c r="N110"/>
      <c r="O110"/>
      <c r="P110"/>
      <c r="Q110"/>
      <c r="R110"/>
      <c r="S110"/>
    </row>
    <row r="111" spans="1:19" x14ac:dyDescent="0.25">
      <c r="A111" s="1"/>
      <c r="B111" s="30"/>
      <c r="C111" s="30"/>
      <c r="D111" s="30"/>
      <c r="E111" s="31"/>
      <c r="F111" s="32"/>
      <c r="G111" s="33"/>
      <c r="H111" s="34"/>
      <c r="I111" s="35"/>
      <c r="J111" s="9">
        <f t="shared" si="12"/>
        <v>0</v>
      </c>
      <c r="K111" s="12">
        <f t="shared" si="13"/>
        <v>0</v>
      </c>
      <c r="L111" s="14">
        <f t="shared" si="14"/>
        <v>0</v>
      </c>
      <c r="M111"/>
      <c r="N111"/>
      <c r="O111"/>
      <c r="P111"/>
      <c r="Q111"/>
      <c r="R111"/>
      <c r="S111"/>
    </row>
    <row r="112" spans="1:19" x14ac:dyDescent="0.25">
      <c r="A112" s="1"/>
      <c r="B112" s="30"/>
      <c r="C112" s="30"/>
      <c r="D112" s="30"/>
      <c r="E112" s="31"/>
      <c r="F112" s="32"/>
      <c r="G112" s="33"/>
      <c r="H112" s="34"/>
      <c r="I112" s="35"/>
      <c r="J112" s="9">
        <f t="shared" si="9"/>
        <v>0</v>
      </c>
      <c r="K112" s="12">
        <f t="shared" si="10"/>
        <v>0</v>
      </c>
      <c r="L112" s="14">
        <f t="shared" si="11"/>
        <v>0</v>
      </c>
      <c r="M112"/>
      <c r="N112"/>
      <c r="O112"/>
      <c r="P112"/>
      <c r="Q112"/>
      <c r="R112"/>
      <c r="S112"/>
    </row>
    <row r="113" spans="1:32" x14ac:dyDescent="0.25">
      <c r="A113" s="1"/>
      <c r="B113" s="30"/>
      <c r="C113" s="30"/>
      <c r="D113" s="30"/>
      <c r="E113" s="31"/>
      <c r="F113" s="32"/>
      <c r="G113" s="33"/>
      <c r="H113" s="34"/>
      <c r="I113" s="35"/>
      <c r="J113" s="9">
        <f t="shared" si="9"/>
        <v>0</v>
      </c>
      <c r="K113" s="12">
        <f t="shared" si="10"/>
        <v>0</v>
      </c>
      <c r="L113" s="14">
        <f t="shared" si="11"/>
        <v>0</v>
      </c>
      <c r="M113"/>
      <c r="N113"/>
      <c r="O113"/>
      <c r="P113"/>
      <c r="Q113"/>
      <c r="R113"/>
      <c r="S113"/>
    </row>
    <row r="114" spans="1:32" x14ac:dyDescent="0.25">
      <c r="A114" s="1"/>
      <c r="B114" s="30"/>
      <c r="C114" s="30"/>
      <c r="D114" s="30"/>
      <c r="E114" s="31"/>
      <c r="F114" s="32"/>
      <c r="G114" s="33"/>
      <c r="H114" s="34"/>
      <c r="I114" s="35"/>
      <c r="J114" s="9">
        <f t="shared" si="9"/>
        <v>0</v>
      </c>
      <c r="K114" s="12">
        <f t="shared" si="10"/>
        <v>0</v>
      </c>
      <c r="L114" s="14">
        <f t="shared" si="11"/>
        <v>0</v>
      </c>
      <c r="M114"/>
      <c r="N114"/>
      <c r="O114"/>
      <c r="P114"/>
      <c r="Q114"/>
      <c r="R114"/>
      <c r="S114"/>
    </row>
    <row r="115" spans="1:32" x14ac:dyDescent="0.25">
      <c r="A115" s="1"/>
      <c r="B115" s="30"/>
      <c r="C115" s="30"/>
      <c r="D115" s="30"/>
      <c r="E115" s="31"/>
      <c r="F115" s="32"/>
      <c r="G115" s="33"/>
      <c r="H115" s="34"/>
      <c r="I115" s="35"/>
      <c r="J115" s="9">
        <f t="shared" si="9"/>
        <v>0</v>
      </c>
      <c r="K115" s="12">
        <f t="shared" si="10"/>
        <v>0</v>
      </c>
      <c r="L115" s="14">
        <f t="shared" si="11"/>
        <v>0</v>
      </c>
      <c r="M115"/>
      <c r="N115"/>
      <c r="O115"/>
      <c r="P115"/>
      <c r="Q115"/>
      <c r="R115"/>
      <c r="S115"/>
    </row>
    <row r="116" spans="1:32" x14ac:dyDescent="0.25">
      <c r="A116" s="1"/>
      <c r="B116" s="30"/>
      <c r="C116" s="30"/>
      <c r="D116" s="30"/>
      <c r="E116" s="31"/>
      <c r="F116" s="32"/>
      <c r="G116" s="33"/>
      <c r="H116" s="34"/>
      <c r="I116" s="35"/>
      <c r="J116" s="9">
        <f t="shared" si="9"/>
        <v>0</v>
      </c>
      <c r="K116" s="12">
        <f t="shared" si="10"/>
        <v>0</v>
      </c>
      <c r="L116" s="14">
        <f t="shared" si="11"/>
        <v>0</v>
      </c>
      <c r="M116"/>
      <c r="N116"/>
      <c r="O116"/>
      <c r="P116"/>
      <c r="Q116"/>
      <c r="R116"/>
      <c r="S116"/>
    </row>
    <row r="117" spans="1:32" x14ac:dyDescent="0.25">
      <c r="A117" s="1"/>
      <c r="B117" s="30"/>
      <c r="C117" s="30"/>
      <c r="D117" s="30"/>
      <c r="E117" s="31"/>
      <c r="F117" s="32"/>
      <c r="G117" s="33"/>
      <c r="H117" s="34"/>
      <c r="I117" s="35"/>
      <c r="J117" s="9">
        <f t="shared" si="9"/>
        <v>0</v>
      </c>
      <c r="K117" s="12">
        <f t="shared" si="10"/>
        <v>0</v>
      </c>
      <c r="L117" s="14">
        <f t="shared" si="11"/>
        <v>0</v>
      </c>
      <c r="M117"/>
      <c r="N117"/>
      <c r="O117"/>
      <c r="P117"/>
      <c r="Q117"/>
      <c r="R117"/>
      <c r="S117"/>
    </row>
    <row r="118" spans="1:32" x14ac:dyDescent="0.25">
      <c r="A118" s="1"/>
      <c r="B118" s="30"/>
      <c r="C118" s="30"/>
      <c r="D118" s="30"/>
      <c r="E118" s="31"/>
      <c r="F118" s="32"/>
      <c r="G118" s="33"/>
      <c r="H118" s="34"/>
      <c r="I118" s="35"/>
      <c r="J118" s="9">
        <f t="shared" si="9"/>
        <v>0</v>
      </c>
      <c r="K118" s="12">
        <f t="shared" si="10"/>
        <v>0</v>
      </c>
      <c r="L118" s="14">
        <f t="shared" si="11"/>
        <v>0</v>
      </c>
      <c r="M118"/>
      <c r="N118"/>
      <c r="O118"/>
      <c r="P118"/>
      <c r="Q118"/>
      <c r="R118"/>
      <c r="S118"/>
    </row>
    <row r="119" spans="1:32" x14ac:dyDescent="0.25">
      <c r="A119" s="1"/>
      <c r="B119" s="30"/>
      <c r="C119" s="30"/>
      <c r="D119" s="30"/>
      <c r="E119" s="31"/>
      <c r="F119" s="32"/>
      <c r="G119" s="33"/>
      <c r="H119" s="34"/>
      <c r="I119" s="35"/>
      <c r="J119" s="9">
        <f t="shared" si="9"/>
        <v>0</v>
      </c>
      <c r="K119" s="12">
        <f t="shared" si="10"/>
        <v>0</v>
      </c>
      <c r="L119" s="14">
        <f t="shared" si="11"/>
        <v>0</v>
      </c>
      <c r="M119"/>
      <c r="N119"/>
      <c r="O119"/>
      <c r="P119"/>
      <c r="Q119"/>
      <c r="R119"/>
      <c r="S119"/>
    </row>
    <row r="120" spans="1:32" x14ac:dyDescent="0.25">
      <c r="A120" s="1"/>
      <c r="B120" s="30"/>
      <c r="C120" s="30"/>
      <c r="D120" s="30"/>
      <c r="E120" s="31"/>
      <c r="F120" s="32"/>
      <c r="G120" s="33"/>
      <c r="H120" s="34"/>
      <c r="I120" s="35"/>
      <c r="J120" s="9">
        <f t="shared" si="9"/>
        <v>0</v>
      </c>
      <c r="K120" s="12">
        <f t="shared" si="10"/>
        <v>0</v>
      </c>
      <c r="L120" s="14">
        <f t="shared" si="11"/>
        <v>0</v>
      </c>
      <c r="M120"/>
      <c r="N120"/>
      <c r="O120"/>
      <c r="P120"/>
      <c r="Q120"/>
      <c r="R120"/>
      <c r="S120"/>
    </row>
    <row r="121" spans="1:32" x14ac:dyDescent="0.25">
      <c r="A121" s="1"/>
      <c r="B121" s="30"/>
      <c r="C121" s="30"/>
      <c r="D121" s="30"/>
      <c r="E121" s="31"/>
      <c r="F121" s="32"/>
      <c r="G121" s="33"/>
      <c r="H121" s="34"/>
      <c r="I121" s="35"/>
      <c r="J121" s="9">
        <f t="shared" si="9"/>
        <v>0</v>
      </c>
      <c r="K121" s="12">
        <f t="shared" si="10"/>
        <v>0</v>
      </c>
      <c r="L121" s="14">
        <f t="shared" si="11"/>
        <v>0</v>
      </c>
      <c r="M121"/>
      <c r="N121"/>
      <c r="O121"/>
      <c r="P121"/>
      <c r="Q121"/>
      <c r="R121"/>
      <c r="S121"/>
    </row>
    <row r="122" spans="1:32" x14ac:dyDescent="0.25">
      <c r="A122" s="1"/>
      <c r="B122" s="30"/>
      <c r="C122" s="30"/>
      <c r="D122" s="30"/>
      <c r="E122" s="31"/>
      <c r="F122" s="32"/>
      <c r="G122" s="33"/>
      <c r="H122" s="34"/>
      <c r="I122" s="35"/>
      <c r="J122" s="9">
        <f t="shared" si="9"/>
        <v>0</v>
      </c>
      <c r="K122" s="12">
        <f t="shared" si="10"/>
        <v>0</v>
      </c>
      <c r="L122" s="14">
        <f t="shared" si="11"/>
        <v>0</v>
      </c>
      <c r="M122"/>
      <c r="N122"/>
      <c r="O122"/>
      <c r="P122"/>
      <c r="Q122"/>
      <c r="R122"/>
      <c r="S122"/>
    </row>
    <row r="123" spans="1:32" x14ac:dyDescent="0.25">
      <c r="A123" s="1"/>
      <c r="B123" s="32"/>
      <c r="C123" s="32"/>
      <c r="D123" s="30"/>
      <c r="E123" s="31"/>
      <c r="F123" s="32"/>
      <c r="G123" s="36"/>
      <c r="H123" s="34"/>
      <c r="I123" s="35"/>
      <c r="J123" s="9">
        <f t="shared" si="9"/>
        <v>0</v>
      </c>
      <c r="K123" s="12">
        <f t="shared" si="10"/>
        <v>0</v>
      </c>
      <c r="L123" s="14">
        <f t="shared" si="11"/>
        <v>0</v>
      </c>
      <c r="M123"/>
      <c r="N123"/>
      <c r="O123"/>
      <c r="P123"/>
      <c r="Q123"/>
      <c r="R123"/>
      <c r="S123"/>
    </row>
    <row r="124" spans="1:32" x14ac:dyDescent="0.25">
      <c r="A124" s="1"/>
      <c r="B124" s="32"/>
      <c r="C124" s="32"/>
      <c r="D124" s="30"/>
      <c r="E124" s="31"/>
      <c r="F124" s="32"/>
      <c r="G124" s="36"/>
      <c r="H124" s="34"/>
      <c r="I124" s="35"/>
      <c r="J124" s="9">
        <f t="shared" si="9"/>
        <v>0</v>
      </c>
      <c r="K124" s="12">
        <f t="shared" si="10"/>
        <v>0</v>
      </c>
      <c r="L124" s="14">
        <f t="shared" si="11"/>
        <v>0</v>
      </c>
      <c r="M124"/>
      <c r="N124"/>
      <c r="O124"/>
      <c r="P124"/>
      <c r="Q124"/>
      <c r="R124"/>
      <c r="S124"/>
    </row>
    <row r="125" spans="1:32" ht="15.75" thickBot="1" x14ac:dyDescent="0.3">
      <c r="A125" s="1"/>
      <c r="B125" s="32"/>
      <c r="C125" s="32"/>
      <c r="D125" s="30"/>
      <c r="E125" s="31"/>
      <c r="F125" s="32"/>
      <c r="G125" s="36"/>
      <c r="H125" s="34"/>
      <c r="I125" s="35"/>
      <c r="J125" s="9">
        <f t="shared" ref="J125" si="15">IF(LEFT($H$13,5)="CUSTO",H125,H125/(1+I125))</f>
        <v>0</v>
      </c>
      <c r="K125" s="12">
        <f t="shared" ref="K125" si="16">J125*(1+I125)</f>
        <v>0</v>
      </c>
      <c r="L125" s="15">
        <f t="shared" ref="L125" si="17">K125*G125</f>
        <v>0</v>
      </c>
      <c r="M125"/>
      <c r="N125"/>
      <c r="O125"/>
      <c r="P125"/>
      <c r="Q125"/>
      <c r="R125"/>
      <c r="S125"/>
    </row>
    <row r="126" spans="1:32" s="1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s="1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x14ac:dyDescent="0.2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3:19" x14ac:dyDescent="0.2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3:19" x14ac:dyDescent="0.2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3:19" x14ac:dyDescent="0.2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3:19" x14ac:dyDescent="0.25">
      <c r="M132"/>
      <c r="N132"/>
      <c r="O132"/>
      <c r="P132"/>
      <c r="Q132"/>
      <c r="R132"/>
      <c r="S132"/>
    </row>
    <row r="133" spans="3:19" x14ac:dyDescent="0.25">
      <c r="M133"/>
      <c r="N133"/>
      <c r="O133"/>
      <c r="P133"/>
      <c r="Q133"/>
      <c r="R133"/>
      <c r="S133"/>
    </row>
    <row r="134" spans="3:19" x14ac:dyDescent="0.25">
      <c r="M134"/>
      <c r="N134"/>
      <c r="O134"/>
      <c r="P134"/>
      <c r="Q134"/>
      <c r="R134"/>
      <c r="S134"/>
    </row>
    <row r="135" spans="3:19" x14ac:dyDescent="0.25">
      <c r="M135"/>
      <c r="N135"/>
      <c r="O135"/>
      <c r="P135"/>
      <c r="Q135"/>
      <c r="R135"/>
      <c r="S135"/>
    </row>
    <row r="136" spans="3:19" x14ac:dyDescent="0.25">
      <c r="M136"/>
      <c r="N136"/>
      <c r="O136"/>
      <c r="P136"/>
      <c r="Q136"/>
      <c r="R136"/>
      <c r="S136"/>
    </row>
    <row r="137" spans="3:19" x14ac:dyDescent="0.25">
      <c r="M137"/>
      <c r="N137"/>
      <c r="O137"/>
      <c r="P137"/>
      <c r="Q137"/>
      <c r="R137"/>
      <c r="S137"/>
    </row>
    <row r="138" spans="3:19" x14ac:dyDescent="0.25">
      <c r="M138"/>
      <c r="N138"/>
      <c r="O138"/>
      <c r="P138"/>
      <c r="Q138"/>
      <c r="R138"/>
      <c r="S138"/>
    </row>
    <row r="139" spans="3:19" x14ac:dyDescent="0.25">
      <c r="M139"/>
      <c r="N139"/>
      <c r="O139"/>
      <c r="P139"/>
      <c r="Q139"/>
      <c r="R139"/>
      <c r="S139"/>
    </row>
  </sheetData>
  <mergeCells count="18">
    <mergeCell ref="B18:I18"/>
    <mergeCell ref="B23:I23"/>
    <mergeCell ref="B30:I30"/>
    <mergeCell ref="C9:D9"/>
    <mergeCell ref="C11:D11"/>
    <mergeCell ref="C10:D10"/>
    <mergeCell ref="B9:B11"/>
    <mergeCell ref="I6:I7"/>
    <mergeCell ref="H6:H7"/>
    <mergeCell ref="B15:I15"/>
    <mergeCell ref="J6:J7"/>
    <mergeCell ref="B2:F2"/>
    <mergeCell ref="C4:H4"/>
    <mergeCell ref="E5:F5"/>
    <mergeCell ref="B6:B7"/>
    <mergeCell ref="C6:C7"/>
    <mergeCell ref="C3:H3"/>
    <mergeCell ref="G6:G7"/>
  </mergeCells>
  <dataValidations count="4">
    <dataValidation type="list" allowBlank="1" showInputMessage="1" showErrorMessage="1" sqref="H13">
      <formula1>"CUSTO (SEM BDI),PREÇO (COM BDI)"</formula1>
    </dataValidation>
    <dataValidation type="list" allowBlank="1" showInputMessage="1" showErrorMessage="1" sqref="D7">
      <formula1>"Sim,Não"</formula1>
    </dataValidation>
    <dataValidation type="list" allowBlank="1" showInputMessage="1" showErrorMessage="1" sqref="E5">
      <formula1>"1 – Empreitada por Preço Global, 2 – Empreitada por Preço Unitário, 3 – Empreitada Integral, 4 – Tarefa, 5 – Execução Direta, 6 – Contratação integrada, 7 – Contratação semi-integrada,  8 – Fornecimento e prestação de serviço associado"</formula1>
    </dataValidation>
    <dataValidation type="date" allowBlank="1" showInputMessage="1" showErrorMessage="1" sqref="C6:C7">
      <formula1>40179</formula1>
      <formula2>54789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J17:K17 L13" emptyCellReference="1"/>
    <ignoredError sqref="G25 G2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workbookViewId="0">
      <selection activeCell="H11" sqref="H11"/>
    </sheetView>
  </sheetViews>
  <sheetFormatPr defaultRowHeight="15" x14ac:dyDescent="0.25"/>
  <cols>
    <col min="1" max="1" width="2.85546875" customWidth="1"/>
    <col min="3" max="3" width="21.28515625" customWidth="1"/>
    <col min="6" max="6" width="9.7109375" bestFit="1" customWidth="1"/>
  </cols>
  <sheetData>
    <row r="1" spans="2:12" ht="15.75" thickBot="1" x14ac:dyDescent="0.3"/>
    <row r="2" spans="2:12" ht="20.25" thickTop="1" thickBot="1" x14ac:dyDescent="0.35">
      <c r="B2" s="117" t="s">
        <v>31</v>
      </c>
      <c r="C2" s="118"/>
      <c r="D2" s="118"/>
      <c r="E2" s="118"/>
      <c r="F2" s="46">
        <v>0.2253</v>
      </c>
      <c r="G2" s="2"/>
      <c r="H2" s="7"/>
      <c r="I2" s="7"/>
    </row>
    <row r="3" spans="2:12" ht="16.5" thickTop="1" thickBot="1" x14ac:dyDescent="0.3">
      <c r="B3" s="2"/>
      <c r="C3" s="2"/>
      <c r="D3" s="2"/>
      <c r="E3" s="2"/>
      <c r="F3" s="2"/>
      <c r="G3" s="2"/>
      <c r="H3" s="1"/>
    </row>
    <row r="4" spans="2:12" ht="16.5" thickTop="1" thickBot="1" x14ac:dyDescent="0.3">
      <c r="B4" s="135" t="s">
        <v>5</v>
      </c>
      <c r="C4" s="136"/>
      <c r="D4" s="136"/>
      <c r="E4" s="136"/>
      <c r="F4" s="137"/>
      <c r="G4" s="2"/>
      <c r="H4" s="123" t="s">
        <v>28</v>
      </c>
      <c r="I4" s="124"/>
      <c r="J4" s="124"/>
      <c r="K4" s="124"/>
      <c r="L4" s="125"/>
    </row>
    <row r="5" spans="2:12" ht="15.75" customHeight="1" thickBot="1" x14ac:dyDescent="0.3">
      <c r="B5" s="119" t="s">
        <v>6</v>
      </c>
      <c r="C5" s="120"/>
      <c r="D5" s="120"/>
      <c r="E5" s="120"/>
      <c r="F5" s="47">
        <v>7.4000000000000003E-3</v>
      </c>
      <c r="G5" s="1"/>
      <c r="H5" s="126">
        <v>0.2253</v>
      </c>
      <c r="I5" s="127"/>
      <c r="J5" s="127"/>
      <c r="K5" s="127"/>
      <c r="L5" s="128"/>
    </row>
    <row r="6" spans="2:12" ht="15.75" thickBot="1" x14ac:dyDescent="0.3">
      <c r="B6" s="119" t="s">
        <v>8</v>
      </c>
      <c r="C6" s="120"/>
      <c r="D6" s="120"/>
      <c r="E6" s="120"/>
      <c r="F6" s="47">
        <v>9.7000000000000003E-3</v>
      </c>
      <c r="G6" s="1"/>
      <c r="H6" s="129"/>
      <c r="I6" s="130"/>
      <c r="J6" s="130"/>
      <c r="K6" s="130"/>
      <c r="L6" s="131"/>
    </row>
    <row r="7" spans="2:12" ht="15.75" thickBot="1" x14ac:dyDescent="0.3">
      <c r="B7" s="119" t="s">
        <v>13</v>
      </c>
      <c r="C7" s="120"/>
      <c r="D7" s="120"/>
      <c r="E7" s="120"/>
      <c r="F7" s="47">
        <v>9.5999999999999992E-3</v>
      </c>
      <c r="G7" s="1"/>
      <c r="H7" s="129"/>
      <c r="I7" s="130"/>
      <c r="J7" s="130"/>
      <c r="K7" s="130"/>
      <c r="L7" s="131"/>
    </row>
    <row r="8" spans="2:12" ht="15.75" thickBot="1" x14ac:dyDescent="0.3">
      <c r="B8" s="119" t="s">
        <v>17</v>
      </c>
      <c r="C8" s="120"/>
      <c r="D8" s="120"/>
      <c r="E8" s="120"/>
      <c r="F8" s="47">
        <v>4.6699999999999998E-2</v>
      </c>
      <c r="G8" s="1"/>
      <c r="H8" s="129"/>
      <c r="I8" s="130"/>
      <c r="J8" s="130"/>
      <c r="K8" s="130"/>
      <c r="L8" s="131"/>
    </row>
    <row r="9" spans="2:12" ht="15.75" thickBot="1" x14ac:dyDescent="0.3">
      <c r="B9" s="119" t="s">
        <v>18</v>
      </c>
      <c r="C9" s="120"/>
      <c r="D9" s="120"/>
      <c r="E9" s="120"/>
      <c r="F9" s="47">
        <v>7.5300000000000006E-2</v>
      </c>
      <c r="G9" s="1"/>
      <c r="H9" s="129"/>
      <c r="I9" s="130"/>
      <c r="J9" s="130"/>
      <c r="K9" s="130"/>
      <c r="L9" s="131"/>
    </row>
    <row r="10" spans="2:12" ht="15.75" thickBot="1" x14ac:dyDescent="0.3">
      <c r="B10" s="121" t="s">
        <v>19</v>
      </c>
      <c r="C10" s="122"/>
      <c r="D10" s="122"/>
      <c r="E10" s="122"/>
      <c r="F10" s="48">
        <v>5.7500000000000002E-2</v>
      </c>
      <c r="G10" s="1"/>
      <c r="H10" s="132"/>
      <c r="I10" s="133"/>
      <c r="J10" s="133"/>
      <c r="K10" s="133"/>
      <c r="L10" s="134"/>
    </row>
    <row r="11" spans="2:12" ht="15.75" thickTop="1" x14ac:dyDescent="0.25"/>
    <row r="12" spans="2:12" ht="15.75" thickBot="1" x14ac:dyDescent="0.3"/>
    <row r="13" spans="2:12" ht="16.5" thickTop="1" thickBot="1" x14ac:dyDescent="0.3">
      <c r="B13" s="102" t="s">
        <v>0</v>
      </c>
      <c r="C13" s="113" t="s">
        <v>38</v>
      </c>
      <c r="D13" s="114"/>
    </row>
    <row r="14" spans="2:12" ht="16.5" thickTop="1" thickBot="1" x14ac:dyDescent="0.3">
      <c r="B14" s="103"/>
      <c r="C14" s="100" t="s">
        <v>39</v>
      </c>
      <c r="D14" s="101"/>
    </row>
    <row r="15" spans="2:12" ht="16.5" thickTop="1" thickBot="1" x14ac:dyDescent="0.3">
      <c r="B15" s="104"/>
      <c r="C15" s="115" t="s">
        <v>1</v>
      </c>
      <c r="D15" s="116"/>
    </row>
    <row r="16" spans="2:12" ht="15.75" thickTop="1" x14ac:dyDescent="0.25"/>
    <row r="26" spans="7:7" x14ac:dyDescent="0.25">
      <c r="G26" s="38"/>
    </row>
  </sheetData>
  <mergeCells count="14">
    <mergeCell ref="H4:L4"/>
    <mergeCell ref="H5:L10"/>
    <mergeCell ref="B4:F4"/>
    <mergeCell ref="B5:E5"/>
    <mergeCell ref="B6:E6"/>
    <mergeCell ref="B7:E7"/>
    <mergeCell ref="B8:E8"/>
    <mergeCell ref="B13:B15"/>
    <mergeCell ref="C13:D13"/>
    <mergeCell ref="C14:D14"/>
    <mergeCell ref="C15:D15"/>
    <mergeCell ref="B2:E2"/>
    <mergeCell ref="B9:E9"/>
    <mergeCell ref="B10:E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9mxQd4nhssiBVum+KQg2ez4eNcvDt/58tlphhBvAhNo=</DigestValue>
    </Reference>
    <Reference Type="http://www.w3.org/2000/09/xmldsig#Object" URI="#idOfficeObject">
      <DigestMethod Algorithm="http://www.w3.org/2001/04/xmlenc#sha256"/>
      <DigestValue>yR88Rp/c3ApeuD/Mb5wY4x/2csN+YNtmT+Zg57UAt08=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Qhxde8kF4I0vK+oRLmAtpgDxVEkkuTZd9APV6wEHkgM=</DigestValue>
    </Reference>
  </SignedInfo>
  <SignatureValue>lcn/Uh55uaS76zBWhSUd+xTT8Xp14g++XniZ/a4NT2rnFaahLXnKQQGHX25RgJfjuC9gw1XT1Ftz
Vz86ItcZr/zkPrN0XuRax1kewnx/LENwx0sOPkO68rPLPJdNe/TBvOsRi//xFIGizvvT0t9wM7oP
zOMGv2xL1BtJprdKmfAmg5Gf5oTvVIEbl11nVJWCt5Z29o6GuntG5SCzCTdYJON2uVHo6UKHdEnG
mcP0/V2sfVV1BT8oxd/T8Di7g8OTohy9nrj/QuWIH3L2pG6lF9SCyKtkXQPwF/fTS8IWr/YVUjt6
nyK9iqpxz7/XQQDOFX4EadMkdBRIc3BRr9PBqA==</SignatureValue>
  <KeyInfo>
    <X509Data>
      <X509Certificate>MIIG+jCCBOKgAwIBAgIIIHMhAiRHUT0wDQYJKoZIhvcNAQELBQAwWTELMAkGA1UEBhMCQlIxEzARBgNVBAoTCklDUC1CcmFzaWwxFTATBgNVBAsTDEFDIFNPTFVUSSB2NTEeMBwGA1UEAxMVQUMgU09MVVRJIE11bHRpcGxhIHY1MB4XDTIxMDIyNTE2MTkwMFoXDTI0MDIyNTE2MTkwMFowgbQxCzAJBgNVBAYTAkJSMRMwEQYDVQQKEwpJQ1AtQnJhc2lsMR4wHAYDVQQLExVBQyBTT0xVVEkgTXVsdGlwbGEgdjUxFzAVBgNVBAsTDjI5MTg2NjEyMDAwMTAwMRMwEQYDVQQLEwpQcmVzZW5jaWFsMRowGAYDVQQLExFDZXJ0aWZpY2FkbyBQRiBBMzEmMCQGA1UEAxMdTEFVUk8gREUgT0xJVkVJUkE6NTkxMDk1MzA2MDYwggEiMA0GCSqGSIb3DQEBAQUAA4IBDwAwggEKAoIBAQCbbjEPgqpWiOxxmZGzG43zXHWZJtoHGuo+mgwJgXUecnzAbMeCN67pHPNXZOXF8D1TCi06X3TQbFra5YLzvgXqAjMsogXzX5rYkybT1rKFirziZBaQxz73l5Uw1zTKDn72WuztEFtXQOGbVFwqXwZOh0IBiRds1oWpaGYnNFavVO/u83rox1bijcCK6+ZRZzEEdPH4Ds/nGB0IPERk1q1y6tCbjxSQse1vY/c1hxXz2eFpugQ20WmsAHF+9drO1phR1kOoYHKESbxK+4o7e8dsx5qAcLLwxoNIqE8p+WXn1ITH44pbwHPC/HNXw2nb1zwVA3sMTBcUG171fqPnSzrRAgMBAAGjggJoMIICZDAJBgNVHRMEAjAAMB8GA1UdIwQYMBaAFMVS7SWACd+cgsifR8bdtF8x3bmxMFQGCCsGAQUFBwEBBEgwRjBEBggrBgEFBQcwAoY4aHR0cDovL2NjZC5hY3NvbHV0aS5jb20uYnIvbGNyL2FjLXNvbHV0aS1tdWx0aXBsYS12NS5wN2IwgZcGA1UdEQSBjzCBjIEXbGF1cmluaG9wa2tAaG90bWFpbC5jb22gOAYFYEwBAwGgLxMtMTYwMTE5Njk1OTEwOTUzMDYwNjAwMDAwMDAwMDAwMDAwMDAwMDAwMDAwMDAwoBcGBWBMAQMGoA4TDDAwMDAwMDAwMDAwMKAeBgVgTAEDBaAVExMwMDAwMDAwMDAwMDAwMDAwMDAwMF0GA1UdIARWMFQwUgYGYEwBAgMlMEgwRgYIKwYBBQUHAgEWOmh0dHA6Ly9jY2QuYWNzb2x1dGkuY29tLmJyL2RvY3MvZHBjLWFjLXNvbHV0aS1tdWx0aXBsYS5wZGYwKQYDVR0lBCIwIAYIKwYBBQUHAwIGCCsGAQUFBwMEBgorBgEEAYI3FAICMIGMBgNVHR8EgYQwgYEwPqA8oDqGOGh0dHA6Ly9jY2QuYWNzb2x1dGkuY29tLmJyL2xjci9hYy1zb2x1dGktbXVsdGlwbGEtdjUuY3JsMD+gPaA7hjlodHRwOi8vY2NkMi5hY3NvbHV0aS5jb20uYnIvbGNyL2FjLXNvbHV0aS1tdWx0aXBsYS12NS5jcmwwHQYDVR0OBBYEFOGmWACXFN7Bkv1go8MoLG+a52ycMA4GA1UdDwEB/wQEAwIF4DANBgkqhkiG9w0BAQsFAAOCAgEAhngkSxSWA2+xIpJEEs3q8EoXjXMYRZxdyRhZMXQQQzJNw5wfiCl9TItkTq1Lw5uWrUBs5zEX/hddB/yGg5aRmzhPNMJdzqpKiavgLbWmOzxkOLmZDzDXsuOI7p069GF7Ho82qdFqm6+dz0R10jA779vCMmrPq9yDWM+SMDzKwfFK2BgUsf5BmM4ipCxSiEFsAJD4IMI8o+PH8/zOtURcpcSdIgMuFNNwBlmYhmqLxAe4AeujZ6Y8O9khnCI0tyk5ECXBLE5rcgbv3BK6J5/a8Ca18UHXIIcaUabTaM89Y+EWZLRJ4+yp/sMTJOnx1EGed9ysnEHoKSiGI3ykWvys5yUZU3XznzPncHphY/k34O54U85dRk56LhdJzi4ILuGuPq4Wqk/SWO43cmn+DcXOOLJS87F3M7rKKjDPc+cDafFrR7/+x6Hsk+rK8iCWqz3NJc/NIk25Geirp4RbfNi5Y2R4oLVV17UyrATEgALbHuZs9a+n1cxo0+OewFK3tJHpE/V1qgBUuA1STXcDJcIbTw4RMbBNwqO0LW9tQmR8OWp5B41S4GM1gigz9KqDre6Tjr0XFVv7xjScf7fEKDiF6Kk8jMiJBBSLOGFmkEFnc/h+orJRoPMzH2HjCQT9s31I3Vx5Di4LAB/b/bUWVKkE8NzP8uoRVvfoiKWKZ2HsyQ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e4Uv80R3Pogks8NDyYXlgPkhZskcfCBJGWDHWGnTt+0=</DigestValue>
      </Reference>
      <Reference URI="/xl/calcChain.xml?ContentType=application/vnd.openxmlformats-officedocument.spreadsheetml.calcChain+xml">
        <DigestMethod Algorithm="http://www.w3.org/2001/04/xmlenc#sha256"/>
        <DigestValue>in1bwwD0cmUIJVV+d72CQRqpziDcMu3HBMydNbOAFSc=</DigestValue>
      </Reference>
      <Reference URI="/xl/comments1.xml?ContentType=application/vnd.openxmlformats-officedocument.spreadsheetml.comments+xml">
        <DigestMethod Algorithm="http://www.w3.org/2001/04/xmlenc#sha256"/>
        <DigestValue>EiMJoUAoy2kuhpsxR2a6hpxFZJmq+M4tQSKykNi7X5I=</DigestValue>
      </Reference>
      <Reference URI="/xl/drawings/vmlDrawing1.vml?ContentType=application/vnd.openxmlformats-officedocument.vmlDrawing">
        <DigestMethod Algorithm="http://www.w3.org/2001/04/xmlenc#sha256"/>
        <DigestValue>BK/TwLahJSu1jb499OWnEIRoLRts99afMk89CIGUhWE=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gco0soTm27c2UlvNXJdnG4i5YObKstpdByTlBmVHZ9g=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ZCbR4wme5D8SD5k2vbvZZchvwyLjq5ZoFe1bp6llT74=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SqKXoGklLIefc4YAkHfTZNjIuvrLCt+IOGYbN5RkMX8=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KFZzOb1ySppaVyXwoWvFqHRCLNdsb+Y8R6nZBG/wXxc=</DigestValue>
      </Reference>
      <Reference URI="/xl/sharedStrings.xml?ContentType=application/vnd.openxmlformats-officedocument.spreadsheetml.sharedStrings+xml">
        <DigestMethod Algorithm="http://www.w3.org/2001/04/xmlenc#sha256"/>
        <DigestValue>vzOMIRWo/2HhR+D2HW2b1c+EeYPYr71hpa25aGb6B2U=</DigestValue>
      </Reference>
      <Reference URI="/xl/styles.xml?ContentType=application/vnd.openxmlformats-officedocument.spreadsheetml.styles+xml">
        <DigestMethod Algorithm="http://www.w3.org/2001/04/xmlenc#sha256"/>
        <DigestValue>RhUWo6o0A9M6ZnLKvt94QJVy2GZfs5g58QkPNRRZ8no=</DigestValue>
      </Reference>
      <Reference URI="/xl/theme/theme1.xml?ContentType=application/vnd.openxmlformats-officedocument.theme+xml">
        <DigestMethod Algorithm="http://www.w3.org/2001/04/xmlenc#sha256"/>
        <DigestValue>slUOyOXRyyDzJubkfCFkLrI1Wq/sjkxPtTFiPO5X0rM=</DigestValue>
      </Reference>
      <Reference URI="/xl/workbook.xml?ContentType=application/vnd.openxmlformats-officedocument.spreadsheetml.sheet.main+xml">
        <DigestMethod Algorithm="http://www.w3.org/2001/04/xmlenc#sha256"/>
        <DigestValue>jLbhhAsmUEYn0/PeBNm45qUqxOz0j2RMYnLER5aLBWo=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UeABjsFdSyVjezfLGA6MCdyHtgf6yuOMRfRNiOVcvvs=</DigestValue>
      </Reference>
      <Reference URI="/xl/worksheets/sheet2.xml?ContentType=application/vnd.openxmlformats-officedocument.spreadsheetml.worksheet+xml">
        <DigestMethod Algorithm="http://www.w3.org/2001/04/xmlenc#sha256"/>
        <DigestValue>8tW4vP8/yqF7OmpfrP+2X0aY7Y96Zlp3dRL3Oqp0SL8=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2023-09-18T18:12:48Z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Autenticidade</SignatureComments>
          <WindowsVersion>6.1</WindowsVersion>
          <OfficeVersion>16.0</OfficeVersion>
          <ApplicationVersion>16.0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2023-09-18T18:12:48Z</xd:SigningTime>
          <xd:SigningCertificate>
            <xd:Cert>
              <xd:CertDigest>
                <DigestMethod Algorithm="http://www.w3.org/2001/04/xmlenc#sha256"/>
                <DigestValue>SgmNVorBI3Sa/mEPF1OCjfWNqAEw28/mdWhsFscUO8E=</DigestValue>
              </xd:CertDigest>
              <xd:IssuerSerial>
                <X509IssuerName>CN=AC SOLUTI Multipla v5, OU=AC SOLUTI v5, O=ICP-Brasil, C=BR</X509IssuerName>
                <X509SerialNumber>2338248924617724221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Criou e aprovou este documento</xd:Description>
            </xd:CommitmentTypeId>
            <xd:AllSignedDataObjects/>
            <xd:CommitmentTypeQualifiers>
              <xd:CommitmentTypeQualifier>Autenticidade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HFjCCBP6gAwIBAgIBDDANBgkqhkiG9w0BAQ0FADBvMQswCQYDVQQGEwJCUjETMBEGA1UEChMKSUNQLUJyYXNpbDE0MDIGA1UECxMrQXV0b3JpZGFkZSBDZXJ0aWZpY2Fkb3JhIFJhaXogQnJhc2lsZWlyYSB2NTEVMBMGA1UEAxMMQUMgU09MVVRJIHY1MB4XDTE5MDIwNTE0MzQ1NloXDTI5MDMwMjExNTg1OVowWTELMAkGA1UEBhMCQlIxEzARBgNVBAoTCklDUC1CcmFzaWwxFTATBgNVBAsTDEFDIFNPTFVUSSB2NTEeMBwGA1UEAxMVQUMgU09MVVRJIE11bHRpcGxhIHY1MIICIjANBgkqhkiG9w0BAQEFAAOCAg8AMIICCgKCAgEAuIIdPZR/Ntz47joJvl7bf95r1gdFRBMo+evFua6ExWPPifqy6/gO97XvtjJuMdJIYqExiijS0STmUP2Sq1BDOz8VkpTBAzF6wiDMX4224uWn7ndK8J3BmOWzmIj4Lfk+lFNbwIYSeJ6/C6TSwcZpqQy6NOhLW3eOIr+EWdJFEiyr2yU0hzSRvDtdmpl2DzntlUO+5pgM5YD5GR/YxsrrycCV10ZSXN7BJLGIVZAg0BBc5d8/QYBqzk7FKdviRi2k79XV+feH1UzpUaOD2s/fTQqqhDDaNEbd+LpP9pVeuB/xxuSK70SDDWFoaKP4dqxgDBEZIAPUOJ9aIFiVUFJxNPTBgQVTb5mdKknLywVCMPA8Nf88iv1gEk3wZq3y4kyJddg5UrIVnY2xzoG3z61/N93ty1B7Inpm3D917bvuLXaYcGfDGyPYSKXITc8yvdB8FuUW3C3ugTUxU7IywrP0M58jGYXbEWotHG1CwDwureKRVaYnzt062NDYOha7r88bXD4FymU4ieMyYN/SX0VviCXnzG+x4lWYwj+r29gSZ2LBSAe3q5MePTRkU3V25Fopm7olQka7zpuKTN7ITFQWJ78yhKEdcUEAsTB03BhAPXdJ0iUjoPzFIdUZAtfa4KP/C/YODMo/oY9ru/OrOoOixte8koyHAbQube9OFZ7ATNsCAwEAAaOCAdEwggHNMB0GA1UdDgQWBBTFUu0lgAnfnILIn0fG3bRfMd25sTAPBgNVHRMBAf8EBTADAQH/MB8GA1UdIwQYMBaAFErHl9y4Wa0KBztHVSbf1bInrnpxMIHvBgNVHSAEgecwgeQwSgYGYEwBAgEmMEAwPgYIKwYBBQUHAgEWMmh0dHBzOi8vY2NkLmFjc29sdXRpLmNvbS5ici9kb2NzL2RwYy1hYy1zb2x1dGkucGRmMEoGBmBMAQIEDzBAMD4GCCsGAQUFBwIBFjJodHRwczovL2NjZC5hY3NvbHV0aS5jb20uYnIvZG9jcy9kcGMtYWMtc29sdXRpLnBkZjBKBgZgTAECAyUwQDA+BggrBgEFBQcCARYyaHR0cHM6Ly9jY2QuYWNzb2x1dGkuY29tLmJyL2RvY3MvZHBjLWFjLXNvbHV0aS5wZGYweAYDVR0fBHEwbzA1oDOgMYYvaHR0cDovL2NjZC5hY3NvbHV0aS5jb20uYnIvbGNyL2FjLXNvbHV0aS12NS5jcmwwNqA0oDKGMGh0dHA6Ly9jY2QyLmFjc29sdXRpLmNvbS5ici9sY3IvYWMtc29sdXRpLXY1LmNybDAOBgNVHQ8BAf8EBAMCAQYwDQYJKoZIhvcNAQENBQADggIBALRfV/fT9jlFPGFrAa1Hnri1WgOlG9dhBL2orVahlkeS4NXe2FyT8VbOmhOkWGsHoCd7jwly7v5Q1CMo3Uw92E8akgqtbXj9kTXB80tSDctkIC++eAilOJCFMYomK5/X8TjVwj9KSnWRgXihEd+Hc/bowV7nIe3B6Ebs+C2VoVkkMT6qT/TqafrmIH9uJfvKWuOWtGv4RLNTg6YHxqEUnD+R+l0iohxuh29+uaJhjElRrd8gNFqvEDWm4EdhWTvzMkZdH4Zun1yMUl5Y3CdD5zSLOVcgGrmE0Skh9drDZTN4BdV84FJTGrj0DwANXUNSihpaMr32Cnav7J0zmDFXeM7tIj/CVfmxQczVfRlwSb2LM+NE8+XkQFZfeHOOa2ioeI1jlGuLjuLqj9yVAX2Vn/MkFsA1tt9CeHCEI7cEBi55B9bgjBNN1kOC9XZBdxp5RS3eZSe6T1AZovxgAQEirEKmCxmlICDz4qVh1SgT3Gvj7Pubrv6SqL7dJK6VxQlUPJAibQDn29uyqwHwFX/jmbxol3GOE3ae1AKBFONwlE2YkwJb5li+IGnUeFgIwiQwZdm43TFu68QeTE2Mq30w0GsY6nbLhOnBbsrmX+dBwWi85JFtZsy9y3Kr+jNdExUPIc7VQbYZGu+5cdHthRJcTnllZeQU36sTKznw5NK0QhdR</xd:EncapsulatedX509Certificate>
            <xd:EncapsulatedX509Certificate>MIIGPjCCBCagAwIBAgIBCzANBgkqhkiG9w0BAQ0FADCBlzELMAkGA1UEBhMCQlIxEzARBgNVBAoMCklDUC1CcmFzaWwxPTA7BgNVBAsMNEluc3RpdHV0byBOYWNpb25hbCBkZSBUZWNub2xvZ2lhIGRhIEluZm9ybWFjYW8gLSBJVEkxNDAyBgNVBAMMK0F1dG9yaWRhZGUgQ2VydGlmaWNhZG9yYSBSYWl6IEJyYXNpbGVpcmEgdjUwHhcNMTgwNjI5MTg1NTIwWhcNMjkwMzAyMTIwMDIwWjBvMQswCQYDVQQGEwJCUjETMBEGA1UEChMKSUNQLUJyYXNpbDE0MDIGA1UECxMrQXV0b3JpZGFkZSBDZXJ0aWZpY2Fkb3JhIFJhaXogQnJhc2lsZWlyYSB2NTEVMBMGA1UEAxMMQUMgU09MVVRJIHY1MIICIjANBgkqhkiG9w0BAQEFAAOCAg8AMIICCgKCAgEAtoQbmI4YZawD53+Un9kiyaLa1Yf0OtZ1HtRX8dEJ/a8gMegdj8octdGAid1SKe7IMYRCN554iZldoDhfK7YLJxbjQaT/OfA7fRu6uA7z7joS34zdYhEN4P4EgL3DTCQPVzStjExIhu+qG0VV4cuZQ8n+jrRL653/liXqTwgVJd1YHZO/vQnjWWUmuANO1Gxp/cIRjASUenWfT0LV3Uiu9x9ZwYi/fS6eX7ihmpxVgRrzf717EcYZziVjNJj/wwLRbVs4pgz005d+W96iqxhi0Hb/f4rBYqYci9DwEFzYdvkkk62KbrbHw+lhpGXdQs+wHPYR8rh6nxdNwMuXLyF1UU9EXxy5TGsrbQmCdjWVDcJs2ViLDcmBHSdvLcgkOQYj7vCw5Mpfu+7s2veGa0H/U+FrdYSn4JXy9E78TNcRv5mV1y98eDR4iHSSJMPcPmn54QImkoXwch6t5EmmPEd1FpPD0bw5cs8Fm30GFkIH1245ANRI298V9s3qcR+hHTKianI7uFmrgZEPu8hl8rNnQmAo1q8XOShp8h9XB1xh6I9yETNX+LbaPsoZ7iFNbvQ6+TLxBzM6wcKaT9eW6DXscIRFviyqeLy2finG9IE9hGYVeWoLl2uGVqFr124HTLppej/0Wbfel7QjDL0I99u2vKviD14J+2E+UBLjsFgOf5UCAwEAAaOBuzCBuDAUBgNVHSAEDTALMAkGBWBMAQEuMAAwPwYDVR0fBDgwNjA0oDKgMIYuaHR0cDovL2FjcmFpei5pY3BicmFzaWwuZ292LmJyL0xDUmFjcmFpenY1LmNybDAfBgNVHSMEGDAWgBRpqL512cTvbOcTReRhbuVo+LZAXjAdBgNVHQ4EFgQUSseX3LhZrQoHO0dVJt/VsieuenEwDwYDVR0TAQH/BAUwAwEB/zAOBgNVHQ8BAf8EBAMCAQYwDQYJKoZIhvcNAQENBQADggIBAHTHprVP4HJFNsMWtG/1uj+CRSITHaIqKokRSoDFGRuxKLWNAXv1G59Ioyn0iiQimDUijBSVizNBHRFYpxs6J+0Ju9z8cHUWahqBkqhMLNNzPDjWCgxiBCGwMHvkSku1nJHkKf0Tbo7XL5GvZTE7rXY4phop6hqImfCPdaG9uoI2RENAuGF5Vsa/7I7x3pbKwQV78UbmrFfCoLrZB8e3pawY5JVxZU5PHyf59A+g8l9o5g7IqMtkKdpq2r52q/1SRaRZHWYwMc2o823nb57fjP+n21Ccxnve2j3a1lmsCbpvfwgkku9xTzOE3BhTSFYMUGeD7FUfSmztTxuvtYGG4dKqfHXYmKE/GHtrKwbj4zU9DNsItO4BXCGnJg+Cm/1qJAvCBT8NHMwPp82jvxc7JC3KSREmLFQfhj5ndMi0T/B0HWhOEpe30GeZQToRxjPjV68UBjURNzEybWMTQwPf5hx6TtxCQ1ogUNR9Em/qmt3EWxXB+JDv3CgjeCNgzQQ8AQHdAvRYDu7z8xNhTaE+SL9+Ctp1LS9O9n8Miu4ZwsG/WP0A36ftUQSZ9QizDue2iS4HCvK8qhBWmqq8bF5pnPWCXSxxj7x+rKo648BBJSKpd4B5sQW+YG43ONUuE6VmFio4ofrwjvf+xZVoghfkADeq6/5hsGNJsLzXDfr6hCDB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Orçamentária</vt:lpstr>
      <vt:lpstr>Detalhamento do BDI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SILVERIO</cp:lastModifiedBy>
  <dcterms:created xsi:type="dcterms:W3CDTF">2022-07-05T20:48:01Z</dcterms:created>
  <dcterms:modified xsi:type="dcterms:W3CDTF">2023-09-18T18:11:20Z</dcterms:modified>
</cp:coreProperties>
</file>