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LICITACAO\CC 2-2024\"/>
    </mc:Choice>
  </mc:AlternateContent>
  <xr:revisionPtr revIDLastSave="0" documentId="13_ncr:1_{901969F6-80D8-48BF-9252-742E70E6E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1" r:id="rId1"/>
    <sheet name="Detalhamento do BDI" sheetId="4" r:id="rId2"/>
  </sheets>
  <definedNames>
    <definedName name="_xlnm._FilterDatabase" localSheetId="0" hidden="1">'Planilha Orçamentária'!$B$14:$V$131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J111" i="1" l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125" i="1" l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97" i="1"/>
  <c r="K97" i="1" s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L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MARUCH DE CARVALHO</author>
  </authors>
  <commentList>
    <comment ref="H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Preenchimento Automático - Aba "Detalhamento do BDI"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I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Preencher caso exista BDI diferenciado aplicado em algum(ns) item(ns)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SIM ou NÃO</t>
        </r>
      </text>
    </comment>
  </commentList>
</comments>
</file>

<file path=xl/sharedStrings.xml><?xml version="1.0" encoding="utf-8"?>
<sst xmlns="http://schemas.openxmlformats.org/spreadsheetml/2006/main" count="168" uniqueCount="124">
  <si>
    <t>LEGENDA</t>
  </si>
  <si>
    <t>PREENCHIMENTO AUTOMÁTICO</t>
  </si>
  <si>
    <t>PLANILHA ORÇAMENTÁRIA</t>
  </si>
  <si>
    <t>LICITAÇÃO Nº</t>
  </si>
  <si>
    <t>EDITAL Nº</t>
  </si>
  <si>
    <t>COMPOSIÇÃO DO BDI</t>
  </si>
  <si>
    <t>GARANTIA (G) e SEGURO (S)</t>
  </si>
  <si>
    <t>OBJETO</t>
  </si>
  <si>
    <t>RISCO ( R )</t>
  </si>
  <si>
    <t>MODALIDADE</t>
  </si>
  <si>
    <t>REGIME DE EXECUÇÃO</t>
  </si>
  <si>
    <t>CIDADE</t>
  </si>
  <si>
    <t>UF</t>
  </si>
  <si>
    <t>DESPESAS FINANCEIRAS (DF)</t>
  </si>
  <si>
    <t>DESONERAÇÃO</t>
  </si>
  <si>
    <t>BDI 1</t>
  </si>
  <si>
    <t>BDI 2</t>
  </si>
  <si>
    <t>ADMINISTRAÇÃO CENTRAL (AC)</t>
  </si>
  <si>
    <t>LUCRO (L)</t>
  </si>
  <si>
    <t>TRIBUTOS (T)</t>
  </si>
  <si>
    <t>LOTE</t>
  </si>
  <si>
    <t>ITEM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</si>
  <si>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</si>
  <si>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</si>
  <si>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</si>
  <si>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</si>
  <si>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</si>
  <si>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</si>
  <si>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</si>
  <si>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TOTAL GERAL</t>
  </si>
  <si>
    <t>ÓRGÃO</t>
  </si>
  <si>
    <t>BDI PROPOSTO:</t>
  </si>
  <si>
    <t>PREÇO TOTAL</t>
  </si>
  <si>
    <t>CUSTO UNITÁRIO (SEM BDI)</t>
  </si>
  <si>
    <t>TIPO DE VALOR</t>
  </si>
  <si>
    <t>VALOR UNITÁRIO (R$)</t>
  </si>
  <si>
    <t>ENCARGOS SOCIAIS - HORISTAS (%)</t>
  </si>
  <si>
    <t>ENCARGOS SOCIAIS - MENSALISTAS (%)</t>
  </si>
  <si>
    <t>PREENCHIMENTO OBRIGATÓRIO</t>
  </si>
  <si>
    <t>PREENCHIIMENTO FACULTATIVO</t>
  </si>
  <si>
    <t>PREÇO UNITÁRIO (COM BDI)</t>
  </si>
  <si>
    <t>CUSTO (SEM BDI)</t>
  </si>
  <si>
    <t>DATA DO ORÇAMENTO</t>
  </si>
  <si>
    <r>
      <t xml:space="preserve">DATA BASE DO ORÇAMENTO </t>
    </r>
    <r>
      <rPr>
        <sz val="11"/>
        <color theme="1"/>
        <rFont val="Calibri"/>
        <family val="2"/>
        <scheme val="minor"/>
      </rPr>
      <t>(mês/ano)</t>
    </r>
  </si>
  <si>
    <t>MUNICIPIO DE PRESIDENTE KUBITSCHEK</t>
  </si>
  <si>
    <t>42/2024</t>
  </si>
  <si>
    <t>CONCORRENCIA 2/2024</t>
  </si>
  <si>
    <t>Sim</t>
  </si>
  <si>
    <t>OBRA DE PAVIMENTACAO DE VIAS PUBLICAS URBANAS DO MUNICIPIO DE PRESIDENTE KUBITSCHEK</t>
  </si>
  <si>
    <t>PRESIDENTE KUBITSCHEK</t>
  </si>
  <si>
    <t>MINAS GERAIS</t>
  </si>
  <si>
    <t>BDI= (1+AC+S+R+G)*(1+DF)*(1+L)/(1-CP-ISS-CRPB) - 1</t>
  </si>
  <si>
    <t>1 – Empreitada por Preço Global</t>
  </si>
  <si>
    <t>1.</t>
  </si>
  <si>
    <t>PAVIMENTACAO EM BLOQUETES</t>
  </si>
  <si>
    <t>1.1.</t>
  </si>
  <si>
    <t>SERVIÇOS PRELIMINARES</t>
  </si>
  <si>
    <t>1.1.1.</t>
  </si>
  <si>
    <t>SINAPI</t>
  </si>
  <si>
    <t>M2</t>
  </si>
  <si>
    <t>1.2.</t>
  </si>
  <si>
    <t>ADMINISTRAÇÃO LOCAL</t>
  </si>
  <si>
    <t>1.2.1.</t>
  </si>
  <si>
    <t>COMP 02</t>
  </si>
  <si>
    <t>Composição</t>
  </si>
  <si>
    <t>1.3.</t>
  </si>
  <si>
    <t>TERRAPLENAGEM</t>
  </si>
  <si>
    <t>1.3.1.</t>
  </si>
  <si>
    <t>M3</t>
  </si>
  <si>
    <t>1.3.2.</t>
  </si>
  <si>
    <t>1.3.3.</t>
  </si>
  <si>
    <t>1.4.</t>
  </si>
  <si>
    <t>PAVIMENTAÇÃO</t>
  </si>
  <si>
    <t>1.4.1.</t>
  </si>
  <si>
    <t>1.5.</t>
  </si>
  <si>
    <t>CALÇADA</t>
  </si>
  <si>
    <t>1.5.1.</t>
  </si>
  <si>
    <t>1.6.</t>
  </si>
  <si>
    <t>DRENAGEM SUPERFICIAL</t>
  </si>
  <si>
    <t>1.6.1.</t>
  </si>
  <si>
    <t>M</t>
  </si>
  <si>
    <t>1.6.2.</t>
  </si>
  <si>
    <t>1.7.</t>
  </si>
  <si>
    <t>DRENAGEM PROFUNDA</t>
  </si>
  <si>
    <t>1.7.1.</t>
  </si>
  <si>
    <t>ESCAVAÇÃO MECANIZADA DE VALA COM PROF. ATÉ 1,5 M (MÉDIA MONTANTE E JUSANTE/UMA COMPOSIÇÃO POR TRECHO), ESCAVADEIRA (0,8 M3), LARG. DE 1,5 M A 2,5 M, EM SOLO DE 1A CATEGORIA, LOCAIS COM BAIXO NÍVEL DE INTERFERÊNCIA. AF_02/2021</t>
  </si>
  <si>
    <t>1.7.2.</t>
  </si>
  <si>
    <t>REATERRO MANUAL DE VALAS, COM PLACA VIBRATÓRIA. AF_08/2023</t>
  </si>
  <si>
    <t>1.7.3.</t>
  </si>
  <si>
    <t>1.7.4.</t>
  </si>
  <si>
    <t>1.7.5.</t>
  </si>
  <si>
    <t>UN</t>
  </si>
  <si>
    <t>1.7.6.</t>
  </si>
  <si>
    <t>BASE PARA POÇO DE VISITA CIRCULAR PARA DRENAGEM, EM ALVENARIA COM TIJOLOS CERÂMICOS MACIÇOS, DIÂMETRO INTERNO = 0,80 M, PROFUNDIDADE = 1,40 M, EXCLUINDO TAMPÃO. AF_12/2020_PA</t>
  </si>
  <si>
    <t>1.7.7.</t>
  </si>
  <si>
    <t>1.7.8.</t>
  </si>
  <si>
    <t>1.7.9.</t>
  </si>
  <si>
    <t>1.8.</t>
  </si>
  <si>
    <t>SINALIZAÇÃO</t>
  </si>
  <si>
    <t>1.8.1.</t>
  </si>
  <si>
    <t>SINAPI-I</t>
  </si>
  <si>
    <t>1.8.2.</t>
  </si>
  <si>
    <t>1.8.3.</t>
  </si>
  <si>
    <t>1.8.4.</t>
  </si>
  <si>
    <t>PINTURA DE FAIXA DE PEDESTRE OU ZEBRADA TINTA RETRORREFLETIVA A BASE DE RESINA ACRÍLICA COM MICROESFERAS DE VIDRO, E = 30 CM, APLICAÇÃO MANUAL. AF_05/2021</t>
  </si>
  <si>
    <t>1.8.5.</t>
  </si>
  <si>
    <r>
      <rPr>
        <sz val="11"/>
        <rFont val="Calibri"/>
        <family val="2"/>
      </rPr>
      <t>FORNECIMENTO E INSTALAÇÃO DE PLACA DE OBRA COM CHAPA
GALVANIZADA E ESTRUTURA DE MADEIRA. AF_03/2022_PS</t>
    </r>
  </si>
  <si>
    <r>
      <rPr>
        <sz val="11"/>
        <rFont val="Calibri"/>
        <family val="2"/>
      </rPr>
      <t>ESCAVAÇÃO VERTICAL PARA INFRAESTRUTURA, COM CARGA, DESCARGA E TRANSPORTE DE SOLO DE 1ª CATEGORIA, COM ESCAVADEIRA HIDRÁULICA (CAÇAMBA: 0,8 M³ / 111HP), FROTA DE 5 CAMINHÕES BASCULANTES DE 14 M³, DMT DE 1,5 KM E VELOCIDADE
MÉDIA18 KM/H. AF_05/2020</t>
    </r>
  </si>
  <si>
    <r>
      <rPr>
        <sz val="11"/>
        <rFont val="Calibri"/>
        <family val="2"/>
      </rPr>
      <t>REGULARIZAÇÃO E COMPACTAÇÃO DE SUBLEITO DE SOLO
PREDOMINANTEMENTE ARENOSO. AF_11/2019</t>
    </r>
  </si>
  <si>
    <r>
      <rPr>
        <sz val="11"/>
        <rFont val="Calibri"/>
        <family val="2"/>
      </rPr>
      <t>EXECUÇÃO E COMPACTAÇÃO DE BASE E OU SUB BASE PARA PAVIMENTAÇÃO DE SOLOS DE COMPORTAMENTO LATERÍTICO (ARENOSO) - EXCLUSIVE SOLO, ESCAVAÇÃO, CARGA E TRANSPORTE.
AF_11/2019</t>
    </r>
  </si>
  <si>
    <r>
      <rPr>
        <sz val="11"/>
        <rFont val="Calibri"/>
        <family val="2"/>
      </rPr>
      <t>EXECUÇÃO DE PAVIMENTO EM PISO INTERTRAVADO, COM BLOCO
SEXTAVADO DE 25 X 25 CM, ESPESSURA 10 CM. AF_10/2022</t>
    </r>
  </si>
  <si>
    <r>
      <rPr>
        <sz val="11"/>
        <rFont val="Calibri"/>
        <family val="2"/>
      </rPr>
      <t>EXECUÇÃO DE PASSEIO (CALÇADA) OU PISO DE CONCRETO COM CONCRETO MOLDADO IN LOCO, FEITO EM OBRA, ACABAMENTO
CONVENCIONAL, NÃO ARMADO. AF_08/2022</t>
    </r>
  </si>
  <si>
    <r>
      <rPr>
        <sz val="11"/>
        <rFont val="Calibri"/>
        <family val="2"/>
      </rPr>
      <t>EXECUÇÃO DE SARJETA DE CONCRETO USINADO, MOLDADA  IN LOCO
EM TRECHO RETO, 30 CM BASE X 10 CM ALTURA. AF_01/2024</t>
    </r>
  </si>
  <si>
    <r>
      <rPr>
        <sz val="11"/>
        <rFont val="Calibri"/>
        <family val="2"/>
      </rPr>
      <t>ASSENTAMENTO DE GUIA (MEIO-FIO) EM TRECHO RETO, CONFECCIONADA EM CONCRETO PRÉ-FABRICADO, DIMENSÕES 100X15X13X30 CM (COMPRIMENTO X BASE INFERIOR X BASE SUPERIOR
X ALTURA). AF_01/2024</t>
    </r>
  </si>
  <si>
    <r>
      <rPr>
        <sz val="11"/>
        <rFont val="Calibri"/>
        <family val="2"/>
      </rPr>
      <t>TUBO DE CONCRETO PARA REDES COLETORAS DE ÁGUAS PLUVIAIS, DIÂMETRO DE 800 MM, JUNTA RÍGIDA, INSTALADO EM LOCAL COM BAIXO NÍVEL DE INTERFERÊNCIAS - FORNECIMENTO E ASSENTAMENTO.
AF_03/2024</t>
    </r>
  </si>
  <si>
    <r>
      <rPr>
        <sz val="11"/>
        <rFont val="Calibri"/>
        <family val="2"/>
      </rPr>
      <t>TUBO DE CONCRETO PARA REDES COLETORAS DE ÁGUAS PLUVIAIS, DIÂMETRO DE 400 MM, JUNTA RÍGIDA, INSTALADO EM LOCAL COM ALTO NÍVEL DE INTERFERÊNCIAS - FORNECIMENTO E ASSENTAMENTO.
AF_03/2024</t>
    </r>
  </si>
  <si>
    <r>
      <rPr>
        <sz val="11"/>
        <rFont val="Calibri"/>
        <family val="2"/>
      </rPr>
      <t>CAIXA PARA BOCA DE LOBO SIMPLES RETANGULAR, EM ALVENARIA COM TIJOLOS CERÂMICOS MACIÇOS, DIMENSÕES INTERNAS: 0,6X1X1,2
M. AF_12/2020</t>
    </r>
  </si>
  <si>
    <r>
      <rPr>
        <sz val="11"/>
        <rFont val="Calibri"/>
        <family val="2"/>
      </rPr>
      <t>TAMPA CIRCULAR PARA ESGOTO E DRENAGEM, EM FERRO FUNDIDO,
DIÂMETRO INTERNO = 0,6 M. AF_12/2020</t>
    </r>
  </si>
  <si>
    <r>
      <rPr>
        <sz val="11"/>
        <rFont val="Calibri"/>
        <family val="2"/>
      </rPr>
      <t>BOCA PARA BUEIRO SIMPLES TUBULAR D = 80 CM EM CONCRETO, ALAS
COM ESCONSIDADE DE 0°, INCLUINDO FÔRMAS E MATERIAIS. AF_07/2021</t>
    </r>
  </si>
  <si>
    <r>
      <rPr>
        <sz val="11"/>
        <rFont val="Calibri"/>
        <family val="2"/>
      </rPr>
      <t>CONCRETO MAGRO PARA LASTRO, TRAÇO 1:4,5:4,5 (EM MASSA SECA DE CIMENTO/ AREIA MÉDIA/ BRITA 1) - PREPARO MECÂNICO COM
BETONEIRA 400 L. AF_05/2021</t>
    </r>
  </si>
  <si>
    <r>
      <rPr>
        <sz val="11"/>
        <rFont val="Calibri"/>
        <family val="2"/>
      </rPr>
      <t>PLACA DE SINALIZACAO EM CHAPA DE ACO NUM 16 COM PINTURA
REFLETIVA</t>
    </r>
  </si>
  <si>
    <r>
      <rPr>
        <sz val="11"/>
        <rFont val="Calibri"/>
        <family val="2"/>
      </rPr>
      <t>PLACA DE ACO ESMALTADA PARA  IDENTIFICACAO DE RUA, *45 CM X 20*
CM</t>
    </r>
  </si>
  <si>
    <r>
      <rPr>
        <sz val="11"/>
        <rFont val="Calibri"/>
        <family val="2"/>
      </rPr>
      <t>TUBO ACO GALVANIZADO COM COSTURA, CLASSE LEVE, DN 50 MM ( 2"),
E = 3,00 MM,  *4,40* KG/M (NBR 5580)</t>
    </r>
  </si>
  <si>
    <r>
      <rPr>
        <sz val="11"/>
        <rFont val="Calibri"/>
        <family val="2"/>
      </rPr>
      <t>PINTURA DE EIXO VIÁRIO SOBRE ASFALTO COM TINTA RETRORREFLETIVA A BASE DE RESINA ACRÍLICA COM MICROESFERAS DE VIDRO, APLICAÇÃO MECÂNICA COM DEMARCADORA
AUTOPROPELIDA. AF_05/2021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</si>
</sst>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#,##0.0000"/>
    <numFmt numFmtId="166" formatCode="_-&quot;R$&quot;\ * #,##0.0000_-;\-&quot;R$&quot;\ * #,##0.0000_-;_-&quot;R$&quot;\ * &quot;-&quot;????_-;_-@_-"/>
    <numFmt numFmtId="167" formatCode="[$-416]m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C0C0C0"/>
      </patternFill>
    </fill>
    <fill>
      <patternFill patternType="solid">
        <fgColor rgb="FFCCCCFF"/>
      </patternFill>
    </fill>
    <fill>
      <patternFill patternType="solid">
        <fgColor rgb="FFFFFF99"/>
      </patternFill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9" fontId="0" fillId="2" borderId="0" xfId="1" applyFont="1" applyFill="1" applyAlignment="1"/>
    <xf numFmtId="9" fontId="0" fillId="0" borderId="0" xfId="1" applyFont="1" applyFill="1" applyAlignment="1"/>
    <xf numFmtId="0" fontId="2" fillId="2" borderId="6" xfId="0" applyFont="1" applyFill="1" applyBorder="1" applyAlignment="1">
      <alignment horizontal="left" vertical="center"/>
    </xf>
    <xf numFmtId="4" fontId="0" fillId="3" borderId="28" xfId="2" applyNumberFormat="1" applyFont="1" applyFill="1" applyBorder="1" applyAlignment="1">
      <alignment horizontal="right" vertical="center"/>
    </xf>
    <xf numFmtId="4" fontId="0" fillId="3" borderId="31" xfId="2" applyNumberFormat="1" applyFont="1" applyFill="1" applyBorder="1" applyAlignment="1">
      <alignment horizontal="right" vertical="center"/>
    </xf>
    <xf numFmtId="44" fontId="2" fillId="4" borderId="25" xfId="3" applyFont="1" applyFill="1" applyBorder="1" applyAlignment="1">
      <alignment horizontal="right" vertical="center"/>
    </xf>
    <xf numFmtId="4" fontId="0" fillId="3" borderId="40" xfId="2" applyNumberFormat="1" applyFont="1" applyFill="1" applyBorder="1" applyAlignment="1">
      <alignment horizontal="right" vertical="center"/>
    </xf>
    <xf numFmtId="4" fontId="0" fillId="3" borderId="37" xfId="2" applyNumberFormat="1" applyFont="1" applyFill="1" applyBorder="1" applyAlignment="1">
      <alignment horizontal="right" vertical="center"/>
    </xf>
    <xf numFmtId="4" fontId="0" fillId="3" borderId="35" xfId="2" applyNumberFormat="1" applyFont="1" applyFill="1" applyBorder="1" applyAlignment="1">
      <alignment horizontal="right" vertical="center"/>
    </xf>
    <xf numFmtId="4" fontId="0" fillId="3" borderId="29" xfId="2" applyNumberFormat="1" applyFont="1" applyFill="1" applyBorder="1" applyAlignment="1">
      <alignment horizontal="right" vertical="center"/>
    </xf>
    <xf numFmtId="4" fontId="0" fillId="3" borderId="41" xfId="2" applyNumberFormat="1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4" fontId="0" fillId="6" borderId="10" xfId="0" applyNumberFormat="1" applyFill="1" applyBorder="1" applyAlignment="1">
      <alignment horizontal="center" vertical="center"/>
    </xf>
    <xf numFmtId="49" fontId="0" fillId="6" borderId="10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vertical="center"/>
    </xf>
    <xf numFmtId="9" fontId="0" fillId="6" borderId="36" xfId="0" applyNumberFormat="1" applyFill="1" applyBorder="1" applyAlignment="1">
      <alignment horizontal="center" vertical="center"/>
    </xf>
    <xf numFmtId="9" fontId="0" fillId="6" borderId="45" xfId="0" applyNumberForma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7" borderId="44" xfId="0" applyFont="1" applyFill="1" applyBorder="1" applyAlignment="1">
      <alignment horizontal="center" vertical="center"/>
    </xf>
    <xf numFmtId="165" fontId="0" fillId="7" borderId="40" xfId="0" applyNumberFormat="1" applyFill="1" applyBorder="1" applyAlignment="1">
      <alignment horizontal="right" vertical="center"/>
    </xf>
    <xf numFmtId="165" fontId="0" fillId="7" borderId="27" xfId="2" applyNumberFormat="1" applyFont="1" applyFill="1" applyBorder="1" applyAlignment="1">
      <alignment horizontal="right" vertical="center"/>
    </xf>
    <xf numFmtId="10" fontId="0" fillId="7" borderId="26" xfId="1" applyNumberFormat="1" applyFont="1" applyFill="1" applyBorder="1" applyAlignment="1">
      <alignment horizontal="right" vertical="center"/>
    </xf>
    <xf numFmtId="49" fontId="0" fillId="7" borderId="37" xfId="0" applyNumberFormat="1" applyFill="1" applyBorder="1" applyAlignment="1">
      <alignment horizontal="center" vertical="center"/>
    </xf>
    <xf numFmtId="49" fontId="0" fillId="7" borderId="37" xfId="0" applyNumberFormat="1" applyFill="1" applyBorder="1" applyAlignment="1">
      <alignment horizontal="left" vertical="center"/>
    </xf>
    <xf numFmtId="49" fontId="0" fillId="7" borderId="29" xfId="0" applyNumberFormat="1" applyFill="1" applyBorder="1" applyAlignment="1">
      <alignment horizontal="center" vertical="center"/>
    </xf>
    <xf numFmtId="165" fontId="0" fillId="7" borderId="37" xfId="0" applyNumberFormat="1" applyFill="1" applyBorder="1" applyAlignment="1">
      <alignment horizontal="right" vertical="center"/>
    </xf>
    <xf numFmtId="165" fontId="0" fillId="7" borderId="30" xfId="2" applyNumberFormat="1" applyFont="1" applyFill="1" applyBorder="1" applyAlignment="1">
      <alignment horizontal="right" vertical="center"/>
    </xf>
    <xf numFmtId="10" fontId="0" fillId="7" borderId="29" xfId="1" applyNumberFormat="1" applyFont="1" applyFill="1" applyBorder="1" applyAlignment="1">
      <alignment horizontal="right" vertical="center"/>
    </xf>
    <xf numFmtId="165" fontId="0" fillId="7" borderId="29" xfId="0" applyNumberFormat="1" applyFill="1" applyBorder="1" applyAlignment="1">
      <alignment horizontal="right" vertical="center"/>
    </xf>
    <xf numFmtId="0" fontId="0" fillId="7" borderId="25" xfId="0" applyFill="1" applyBorder="1" applyAlignment="1">
      <alignment horizontal="center"/>
    </xf>
    <xf numFmtId="0" fontId="9" fillId="0" borderId="0" xfId="0" applyFont="1"/>
    <xf numFmtId="166" fontId="0" fillId="0" borderId="0" xfId="0" applyNumberFormat="1"/>
    <xf numFmtId="49" fontId="0" fillId="7" borderId="7" xfId="0" applyNumberFormat="1" applyFill="1" applyBorder="1" applyAlignment="1">
      <alignment horizontal="left" vertical="center"/>
    </xf>
    <xf numFmtId="49" fontId="0" fillId="7" borderId="3" xfId="0" applyNumberFormat="1" applyFill="1" applyBorder="1" applyAlignment="1">
      <alignment horizontal="center" vertical="center"/>
    </xf>
    <xf numFmtId="49" fontId="0" fillId="7" borderId="5" xfId="0" applyNumberFormat="1" applyFill="1" applyBorder="1" applyAlignment="1">
      <alignment horizontal="center" vertical="center"/>
    </xf>
    <xf numFmtId="49" fontId="0" fillId="7" borderId="10" xfId="0" applyNumberFormat="1" applyFill="1" applyBorder="1" applyAlignment="1">
      <alignment horizontal="center" vertical="center"/>
    </xf>
    <xf numFmtId="0" fontId="13" fillId="2" borderId="0" xfId="0" applyFont="1" applyFill="1"/>
    <xf numFmtId="0" fontId="14" fillId="2" borderId="9" xfId="0" applyFont="1" applyFill="1" applyBorder="1" applyAlignment="1">
      <alignment horizontal="left" vertical="center"/>
    </xf>
    <xf numFmtId="10" fontId="10" fillId="7" borderId="34" xfId="1" applyNumberFormat="1" applyFont="1" applyFill="1" applyBorder="1" applyAlignment="1">
      <alignment horizontal="center"/>
    </xf>
    <xf numFmtId="10" fontId="0" fillId="7" borderId="10" xfId="1" applyNumberFormat="1" applyFont="1" applyFill="1" applyBorder="1" applyAlignment="1">
      <alignment horizontal="center" vertical="center"/>
    </xf>
    <xf numFmtId="10" fontId="0" fillId="7" borderId="24" xfId="1" applyNumberFormat="1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10" fontId="0" fillId="3" borderId="14" xfId="1" applyNumberFormat="1" applyFont="1" applyFill="1" applyBorder="1" applyAlignment="1">
      <alignment horizontal="center" vertical="center"/>
    </xf>
    <xf numFmtId="10" fontId="0" fillId="3" borderId="19" xfId="1" applyNumberFormat="1" applyFont="1" applyFill="1" applyBorder="1" applyAlignment="1">
      <alignment horizontal="center" vertical="center"/>
    </xf>
    <xf numFmtId="10" fontId="0" fillId="6" borderId="43" xfId="1" applyNumberFormat="1" applyFont="1" applyFill="1" applyBorder="1" applyAlignment="1">
      <alignment horizontal="center" vertical="center"/>
    </xf>
    <xf numFmtId="10" fontId="0" fillId="6" borderId="2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0" fillId="7" borderId="7" xfId="0" applyNumberFormat="1" applyFill="1" applyBorder="1" applyAlignment="1">
      <alignment horizontal="left" vertical="center"/>
    </xf>
    <xf numFmtId="49" fontId="0" fillId="7" borderId="8" xfId="0" applyNumberFormat="1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167" fontId="2" fillId="7" borderId="12" xfId="0" applyNumberFormat="1" applyFont="1" applyFill="1" applyBorder="1" applyAlignment="1">
      <alignment horizontal="center" vertical="center"/>
    </xf>
    <xf numFmtId="167" fontId="2" fillId="7" borderId="17" xfId="0" applyNumberFormat="1" applyFont="1" applyFill="1" applyBorder="1" applyAlignment="1">
      <alignment horizontal="center" vertical="center"/>
    </xf>
    <xf numFmtId="49" fontId="0" fillId="7" borderId="7" xfId="0" applyNumberFormat="1" applyFill="1" applyBorder="1" applyAlignment="1">
      <alignment horizontal="center" vertical="center"/>
    </xf>
    <xf numFmtId="49" fontId="0" fillId="7" borderId="8" xfId="0" applyNumberForma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0" fontId="15" fillId="8" borderId="51" xfId="0" applyFont="1" applyFill="1" applyBorder="1" applyAlignment="1">
      <alignment horizontal="left" wrapText="1"/>
    </xf>
    <xf numFmtId="0" fontId="15" fillId="8" borderId="50" xfId="0" applyFont="1" applyFill="1" applyBorder="1" applyAlignment="1">
      <alignment horizontal="left" wrapText="1"/>
    </xf>
    <xf numFmtId="0" fontId="15" fillId="10" borderId="51" xfId="0" applyFont="1" applyFill="1" applyBorder="1" applyAlignment="1">
      <alignment horizontal="left" vertical="top" wrapText="1"/>
    </xf>
    <xf numFmtId="0" fontId="16" fillId="8" borderId="50" xfId="0" applyFont="1" applyFill="1" applyBorder="1" applyAlignment="1">
      <alignment horizontal="left" vertical="top" wrapText="1"/>
    </xf>
    <xf numFmtId="0" fontId="16" fillId="8" borderId="51" xfId="0" applyFont="1" applyFill="1" applyBorder="1" applyAlignment="1">
      <alignment horizontal="left" vertical="top" wrapText="1"/>
    </xf>
    <xf numFmtId="0" fontId="17" fillId="10" borderId="51" xfId="0" applyFont="1" applyFill="1" applyBorder="1" applyAlignment="1">
      <alignment horizontal="left" vertical="top" wrapText="1"/>
    </xf>
    <xf numFmtId="0" fontId="17" fillId="0" borderId="51" xfId="0" applyFont="1" applyBorder="1" applyAlignment="1">
      <alignment horizontal="left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2" fontId="18" fillId="0" borderId="51" xfId="0" applyNumberFormat="1" applyFont="1" applyBorder="1" applyAlignment="1">
      <alignment horizontal="right" vertical="center" shrinkToFit="1"/>
    </xf>
    <xf numFmtId="2" fontId="18" fillId="10" borderId="51" xfId="0" applyNumberFormat="1" applyFont="1" applyFill="1" applyBorder="1" applyAlignment="1">
      <alignment horizontal="right" vertical="center" shrinkToFit="1"/>
    </xf>
    <xf numFmtId="1" fontId="18" fillId="10" borderId="51" xfId="0" applyNumberFormat="1" applyFont="1" applyFill="1" applyBorder="1" applyAlignment="1">
      <alignment horizontal="center" vertical="center" shrinkToFit="1"/>
    </xf>
    <xf numFmtId="4" fontId="18" fillId="10" borderId="51" xfId="0" applyNumberFormat="1" applyFont="1" applyFill="1" applyBorder="1" applyAlignment="1">
      <alignment horizontal="right" vertical="center" shrinkToFit="1"/>
    </xf>
    <xf numFmtId="0" fontId="16" fillId="8" borderId="50" xfId="0" applyFont="1" applyFill="1" applyBorder="1" applyAlignment="1">
      <alignment horizontal="left" vertical="center" wrapText="1"/>
    </xf>
    <xf numFmtId="0" fontId="16" fillId="8" borderId="51" xfId="0" applyFont="1" applyFill="1" applyBorder="1" applyAlignment="1">
      <alignment horizontal="left" vertical="center" wrapText="1"/>
    </xf>
    <xf numFmtId="0" fontId="15" fillId="8" borderId="51" xfId="0" applyFont="1" applyFill="1" applyBorder="1" applyAlignment="1">
      <alignment horizontal="center" vertical="center" wrapText="1"/>
    </xf>
    <xf numFmtId="0" fontId="15" fillId="8" borderId="51" xfId="0" applyFont="1" applyFill="1" applyBorder="1" applyAlignment="1">
      <alignment horizontal="left" vertical="center" wrapText="1"/>
    </xf>
    <xf numFmtId="4" fontId="18" fillId="0" borderId="51" xfId="0" applyNumberFormat="1" applyFont="1" applyBorder="1" applyAlignment="1">
      <alignment horizontal="right" vertical="center" shrinkToFit="1"/>
    </xf>
  </cellXfs>
  <cellStyles count="4">
    <cellStyle name="Moeda" xfId="3" builtinId="4"/>
    <cellStyle name="Moeda 2" xfId="2" xr:uid="{00000000-0005-0000-0000-000001000000}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7"/>
  <sheetViews>
    <sheetView showGridLines="0" tabSelected="1"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2.42578125" customWidth="1"/>
    <col min="2" max="2" width="22.140625" customWidth="1"/>
    <col min="3" max="3" width="12.85546875" customWidth="1"/>
    <col min="4" max="4" width="21.42578125" customWidth="1"/>
    <col min="5" max="5" width="64.28515625" customWidth="1"/>
    <col min="6" max="6" width="14.42578125" customWidth="1"/>
    <col min="7" max="7" width="14.28515625" customWidth="1"/>
    <col min="8" max="8" width="23.140625" bestFit="1" customWidth="1"/>
    <col min="9" max="9" width="21.5703125" customWidth="1"/>
    <col min="10" max="10" width="22" bestFit="1" customWidth="1"/>
    <col min="11" max="12" width="18.5703125" customWidth="1"/>
    <col min="13" max="13" width="9.5703125" customWidth="1"/>
    <col min="14" max="14" width="29.140625" customWidth="1"/>
    <col min="15" max="15" width="8.140625" customWidth="1"/>
    <col min="16" max="16" width="13" customWidth="1"/>
    <col min="17" max="17" width="13.42578125" customWidth="1"/>
    <col min="18" max="18" width="13.7109375" customWidth="1"/>
    <col min="19" max="19" width="14.42578125" customWidth="1"/>
    <col min="20" max="20" width="10.85546875" customWidth="1"/>
    <col min="21" max="21" width="11.5703125" customWidth="1"/>
    <col min="22" max="22" width="14" customWidth="1"/>
    <col min="23" max="23" width="9.140625" customWidth="1"/>
    <col min="25" max="25" width="12.42578125" customWidth="1"/>
  </cols>
  <sheetData>
    <row r="1" spans="1:45" ht="15.75" thickBot="1" x14ac:dyDescent="0.3"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5" ht="22.5" thickTop="1" thickBot="1" x14ac:dyDescent="0.3">
      <c r="B2" s="58" t="s">
        <v>2</v>
      </c>
      <c r="C2" s="59"/>
      <c r="D2" s="59"/>
      <c r="E2" s="59"/>
      <c r="F2" s="60"/>
      <c r="G2" s="16" t="s">
        <v>3</v>
      </c>
      <c r="H2" s="41" t="s">
        <v>45</v>
      </c>
      <c r="I2" s="16" t="s">
        <v>4</v>
      </c>
      <c r="J2" s="42" t="s">
        <v>46</v>
      </c>
      <c r="K2" s="1"/>
      <c r="W2" s="1"/>
      <c r="X2" s="1"/>
    </row>
    <row r="3" spans="1:45" ht="15.75" thickBot="1" x14ac:dyDescent="0.3">
      <c r="B3" s="4" t="s">
        <v>30</v>
      </c>
      <c r="C3" s="69" t="s">
        <v>44</v>
      </c>
      <c r="D3" s="69"/>
      <c r="E3" s="69"/>
      <c r="F3" s="69"/>
      <c r="G3" s="69"/>
      <c r="H3" s="70"/>
      <c r="I3" s="45" t="s">
        <v>42</v>
      </c>
      <c r="J3" s="20"/>
      <c r="K3" s="44"/>
      <c r="X3" s="1"/>
    </row>
    <row r="4" spans="1:45" ht="15.75" thickBot="1" x14ac:dyDescent="0.3">
      <c r="B4" s="4" t="s">
        <v>7</v>
      </c>
      <c r="C4" s="61" t="s">
        <v>48</v>
      </c>
      <c r="D4" s="61"/>
      <c r="E4" s="61"/>
      <c r="F4" s="61"/>
      <c r="G4" s="61"/>
      <c r="H4" s="62"/>
      <c r="I4" s="14" t="s">
        <v>20</v>
      </c>
      <c r="J4" s="21"/>
      <c r="K4" s="1"/>
      <c r="X4" s="1"/>
    </row>
    <row r="5" spans="1:45" ht="15.75" thickBot="1" x14ac:dyDescent="0.3">
      <c r="B5" s="4" t="s">
        <v>9</v>
      </c>
      <c r="C5" s="22"/>
      <c r="D5" s="14" t="s">
        <v>10</v>
      </c>
      <c r="E5" s="63" t="s">
        <v>52</v>
      </c>
      <c r="F5" s="64"/>
      <c r="G5" s="14" t="s">
        <v>11</v>
      </c>
      <c r="H5" s="40" t="s">
        <v>49</v>
      </c>
      <c r="I5" s="14" t="s">
        <v>12</v>
      </c>
      <c r="J5" s="43" t="s">
        <v>50</v>
      </c>
    </row>
    <row r="6" spans="1:45" x14ac:dyDescent="0.25">
      <c r="B6" s="65" t="s">
        <v>43</v>
      </c>
      <c r="C6" s="67">
        <v>45352</v>
      </c>
      <c r="D6" s="13" t="s">
        <v>14</v>
      </c>
      <c r="E6" s="15" t="s">
        <v>36</v>
      </c>
      <c r="F6" s="23"/>
      <c r="G6" s="52" t="s">
        <v>15</v>
      </c>
      <c r="H6" s="54">
        <f>'Detalhamento do BDI'!F2</f>
        <v>0.26140000000000002</v>
      </c>
      <c r="I6" s="52" t="s">
        <v>16</v>
      </c>
      <c r="J6" s="56"/>
    </row>
    <row r="7" spans="1:45" ht="15.75" thickBot="1" x14ac:dyDescent="0.3">
      <c r="B7" s="66"/>
      <c r="C7" s="68"/>
      <c r="D7" s="26" t="s">
        <v>47</v>
      </c>
      <c r="E7" s="17" t="s">
        <v>37</v>
      </c>
      <c r="F7" s="24"/>
      <c r="G7" s="53"/>
      <c r="H7" s="55"/>
      <c r="I7" s="53"/>
      <c r="J7" s="57"/>
    </row>
    <row r="8" spans="1:45" ht="16.5" thickTop="1" thickBot="1" x14ac:dyDescent="0.3"/>
    <row r="9" spans="1:45" ht="15" customHeight="1" thickTop="1" thickBot="1" x14ac:dyDescent="0.3">
      <c r="B9" s="77" t="s">
        <v>0</v>
      </c>
      <c r="C9" s="71" t="s">
        <v>38</v>
      </c>
      <c r="D9" s="72"/>
    </row>
    <row r="10" spans="1:45" ht="15.75" customHeight="1" thickTop="1" thickBot="1" x14ac:dyDescent="0.3">
      <c r="B10" s="78"/>
      <c r="C10" s="75" t="s">
        <v>39</v>
      </c>
      <c r="D10" s="76"/>
    </row>
    <row r="11" spans="1:45" ht="16.5" thickTop="1" thickBot="1" x14ac:dyDescent="0.3">
      <c r="B11" s="79"/>
      <c r="C11" s="73" t="s">
        <v>1</v>
      </c>
      <c r="D11" s="74"/>
      <c r="K11" s="39"/>
      <c r="AR11" s="2"/>
      <c r="AS11" s="3"/>
    </row>
    <row r="12" spans="1:45" ht="16.5" thickTop="1" thickBot="1" x14ac:dyDescent="0.3">
      <c r="H12" s="18" t="s">
        <v>34</v>
      </c>
      <c r="L12" s="18" t="s">
        <v>29</v>
      </c>
    </row>
    <row r="13" spans="1:45" ht="15.75" thickBot="1" x14ac:dyDescent="0.3">
      <c r="H13" s="37" t="s">
        <v>41</v>
      </c>
      <c r="L13" s="7">
        <f>SUM(L15:L125)</f>
        <v>486126.88542726001</v>
      </c>
    </row>
    <row r="14" spans="1:45" ht="37.5" customHeight="1" thickBot="1" x14ac:dyDescent="0.3">
      <c r="A14" s="1"/>
      <c r="B14" s="18" t="s">
        <v>21</v>
      </c>
      <c r="C14" s="18" t="s">
        <v>22</v>
      </c>
      <c r="D14" s="18" t="s">
        <v>23</v>
      </c>
      <c r="E14" s="19" t="s">
        <v>24</v>
      </c>
      <c r="F14" s="18" t="s">
        <v>25</v>
      </c>
      <c r="G14" s="18" t="s">
        <v>26</v>
      </c>
      <c r="H14" s="18" t="s">
        <v>35</v>
      </c>
      <c r="I14" s="18" t="s">
        <v>27</v>
      </c>
      <c r="J14" s="18" t="s">
        <v>33</v>
      </c>
      <c r="K14" s="19" t="s">
        <v>40</v>
      </c>
      <c r="L14" s="18" t="s">
        <v>32</v>
      </c>
      <c r="X14" s="25"/>
    </row>
    <row r="15" spans="1:45" ht="15" customHeight="1" x14ac:dyDescent="0.25">
      <c r="A15" s="1"/>
      <c r="B15" s="101" t="s">
        <v>53</v>
      </c>
      <c r="C15" s="102"/>
      <c r="D15" s="49" t="s">
        <v>54</v>
      </c>
      <c r="E15" s="51"/>
      <c r="F15" s="50"/>
      <c r="G15" s="27"/>
      <c r="H15" s="28"/>
      <c r="I15" s="29"/>
      <c r="J15" s="5">
        <f t="shared" ref="J15:J46" si="0">IF(LEFT($H$13,5)="CUSTO",H15,H15/(1+I15))</f>
        <v>0</v>
      </c>
      <c r="K15" s="8">
        <f t="shared" ref="K15:K46" si="1">J15*(1+I15)</f>
        <v>0</v>
      </c>
      <c r="L15" s="10">
        <f t="shared" ref="L15:L46" si="2">K15*G15</f>
        <v>0</v>
      </c>
    </row>
    <row r="16" spans="1:45" x14ac:dyDescent="0.25">
      <c r="A16" s="1"/>
      <c r="B16" s="116" t="s">
        <v>55</v>
      </c>
      <c r="C16" s="118"/>
      <c r="D16" s="118"/>
      <c r="E16" s="106" t="s">
        <v>56</v>
      </c>
      <c r="F16" s="103"/>
      <c r="G16" s="103"/>
      <c r="H16" s="104"/>
      <c r="I16" s="35"/>
      <c r="J16" s="6">
        <f t="shared" si="0"/>
        <v>0</v>
      </c>
      <c r="K16" s="9">
        <f t="shared" si="1"/>
        <v>0</v>
      </c>
      <c r="L16" s="11">
        <f t="shared" si="2"/>
        <v>0</v>
      </c>
    </row>
    <row r="17" spans="1:12" ht="30" x14ac:dyDescent="0.25">
      <c r="A17" s="1"/>
      <c r="B17" s="109" t="s">
        <v>57</v>
      </c>
      <c r="C17" s="114">
        <v>103689</v>
      </c>
      <c r="D17" s="110" t="s">
        <v>58</v>
      </c>
      <c r="E17" s="105" t="s">
        <v>106</v>
      </c>
      <c r="F17" s="111" t="s">
        <v>59</v>
      </c>
      <c r="G17" s="112">
        <v>4.5</v>
      </c>
      <c r="H17" s="113">
        <v>302.05</v>
      </c>
      <c r="I17" s="35">
        <v>0.26140000000000002</v>
      </c>
      <c r="J17" s="6">
        <f t="shared" si="0"/>
        <v>302.05</v>
      </c>
      <c r="K17" s="9">
        <f t="shared" si="1"/>
        <v>381.00587000000002</v>
      </c>
      <c r="L17" s="11">
        <f t="shared" si="2"/>
        <v>1714.526415</v>
      </c>
    </row>
    <row r="18" spans="1:12" x14ac:dyDescent="0.25">
      <c r="A18" s="1"/>
      <c r="B18" s="117" t="s">
        <v>60</v>
      </c>
      <c r="C18" s="118"/>
      <c r="D18" s="118"/>
      <c r="E18" s="107" t="s">
        <v>61</v>
      </c>
      <c r="F18" s="119"/>
      <c r="G18" s="119"/>
      <c r="H18" s="119"/>
      <c r="I18" s="35"/>
      <c r="J18" s="6">
        <f t="shared" si="0"/>
        <v>0</v>
      </c>
      <c r="K18" s="9">
        <f t="shared" si="1"/>
        <v>0</v>
      </c>
      <c r="L18" s="11">
        <f t="shared" si="2"/>
        <v>0</v>
      </c>
    </row>
    <row r="19" spans="1:12" x14ac:dyDescent="0.25">
      <c r="A19" s="1"/>
      <c r="B19" s="109" t="s">
        <v>62</v>
      </c>
      <c r="C19" s="111" t="s">
        <v>63</v>
      </c>
      <c r="D19" s="110" t="s">
        <v>64</v>
      </c>
      <c r="E19" s="108" t="s">
        <v>61</v>
      </c>
      <c r="F19" s="111" t="s">
        <v>25</v>
      </c>
      <c r="G19" s="112">
        <v>1</v>
      </c>
      <c r="H19" s="115">
        <v>6590.93</v>
      </c>
      <c r="I19" s="35">
        <v>0.26140000000000002</v>
      </c>
      <c r="J19" s="6">
        <f t="shared" si="0"/>
        <v>6590.93</v>
      </c>
      <c r="K19" s="9">
        <f t="shared" si="1"/>
        <v>8313.7991020000009</v>
      </c>
      <c r="L19" s="11">
        <f t="shared" si="2"/>
        <v>8313.7991020000009</v>
      </c>
    </row>
    <row r="20" spans="1:12" x14ac:dyDescent="0.25">
      <c r="A20" s="1"/>
      <c r="B20" s="117" t="s">
        <v>65</v>
      </c>
      <c r="C20" s="118"/>
      <c r="D20" s="118"/>
      <c r="E20" s="107" t="s">
        <v>66</v>
      </c>
      <c r="F20" s="119"/>
      <c r="G20" s="119"/>
      <c r="H20" s="119"/>
      <c r="I20" s="35"/>
      <c r="J20" s="6">
        <f t="shared" si="0"/>
        <v>0</v>
      </c>
      <c r="K20" s="9">
        <f t="shared" si="1"/>
        <v>0</v>
      </c>
      <c r="L20" s="11">
        <f t="shared" si="2"/>
        <v>0</v>
      </c>
    </row>
    <row r="21" spans="1:12" ht="75" x14ac:dyDescent="0.25">
      <c r="A21" s="1"/>
      <c r="B21" s="109" t="s">
        <v>67</v>
      </c>
      <c r="C21" s="114">
        <v>101234</v>
      </c>
      <c r="D21" s="110" t="s">
        <v>58</v>
      </c>
      <c r="E21" s="105" t="s">
        <v>107</v>
      </c>
      <c r="F21" s="111" t="s">
        <v>68</v>
      </c>
      <c r="G21" s="112">
        <v>510.59</v>
      </c>
      <c r="H21" s="113">
        <v>17.04</v>
      </c>
      <c r="I21" s="35">
        <v>0.26140000000000002</v>
      </c>
      <c r="J21" s="6">
        <f t="shared" si="0"/>
        <v>17.04</v>
      </c>
      <c r="K21" s="9">
        <f t="shared" si="1"/>
        <v>21.494256</v>
      </c>
      <c r="L21" s="11">
        <f t="shared" si="2"/>
        <v>10974.75217104</v>
      </c>
    </row>
    <row r="22" spans="1:12" ht="30" x14ac:dyDescent="0.25">
      <c r="A22" s="1"/>
      <c r="B22" s="109" t="s">
        <v>69</v>
      </c>
      <c r="C22" s="114">
        <v>100577</v>
      </c>
      <c r="D22" s="110" t="s">
        <v>58</v>
      </c>
      <c r="E22" s="105" t="s">
        <v>108</v>
      </c>
      <c r="F22" s="111" t="s">
        <v>59</v>
      </c>
      <c r="G22" s="120">
        <v>3291.2</v>
      </c>
      <c r="H22" s="113">
        <v>1.2</v>
      </c>
      <c r="I22" s="35">
        <v>0.26140000000000002</v>
      </c>
      <c r="J22" s="6">
        <f t="shared" si="0"/>
        <v>1.2</v>
      </c>
      <c r="K22" s="9">
        <f t="shared" si="1"/>
        <v>1.5136800000000001</v>
      </c>
      <c r="L22" s="11">
        <f t="shared" si="2"/>
        <v>4981.8236160000006</v>
      </c>
    </row>
    <row r="23" spans="1:12" ht="60" x14ac:dyDescent="0.25">
      <c r="A23" s="1"/>
      <c r="B23" s="109" t="s">
        <v>70</v>
      </c>
      <c r="C23" s="114">
        <v>96388</v>
      </c>
      <c r="D23" s="110" t="s">
        <v>58</v>
      </c>
      <c r="E23" s="105" t="s">
        <v>109</v>
      </c>
      <c r="F23" s="111" t="s">
        <v>68</v>
      </c>
      <c r="G23" s="112">
        <v>510.59</v>
      </c>
      <c r="H23" s="113">
        <v>12.11</v>
      </c>
      <c r="I23" s="35">
        <v>0.26140000000000002</v>
      </c>
      <c r="J23" s="6">
        <f t="shared" si="0"/>
        <v>12.11</v>
      </c>
      <c r="K23" s="9">
        <f t="shared" si="1"/>
        <v>15.275554</v>
      </c>
      <c r="L23" s="11">
        <f t="shared" si="2"/>
        <v>7799.5451168599993</v>
      </c>
    </row>
    <row r="24" spans="1:12" x14ac:dyDescent="0.25">
      <c r="A24" s="1"/>
      <c r="B24" s="117" t="s">
        <v>71</v>
      </c>
      <c r="C24" s="118"/>
      <c r="D24" s="118"/>
      <c r="E24" s="107" t="s">
        <v>72</v>
      </c>
      <c r="F24" s="119"/>
      <c r="G24" s="119"/>
      <c r="H24" s="119"/>
      <c r="I24" s="35"/>
      <c r="J24" s="6">
        <f t="shared" si="0"/>
        <v>0</v>
      </c>
      <c r="K24" s="9">
        <f t="shared" si="1"/>
        <v>0</v>
      </c>
      <c r="L24" s="11">
        <f t="shared" si="2"/>
        <v>0</v>
      </c>
    </row>
    <row r="25" spans="1:12" ht="30" x14ac:dyDescent="0.25">
      <c r="A25" s="1"/>
      <c r="B25" s="109" t="s">
        <v>73</v>
      </c>
      <c r="C25" s="114">
        <v>92395</v>
      </c>
      <c r="D25" s="110" t="s">
        <v>58</v>
      </c>
      <c r="E25" s="105" t="s">
        <v>110</v>
      </c>
      <c r="F25" s="111" t="s">
        <v>59</v>
      </c>
      <c r="G25" s="120">
        <v>2552.96</v>
      </c>
      <c r="H25" s="113">
        <v>89.72</v>
      </c>
      <c r="I25" s="35">
        <v>0.26140000000000002</v>
      </c>
      <c r="J25" s="6">
        <f t="shared" si="0"/>
        <v>89.72</v>
      </c>
      <c r="K25" s="9">
        <f t="shared" si="1"/>
        <v>113.172808</v>
      </c>
      <c r="L25" s="11">
        <f t="shared" si="2"/>
        <v>288925.65191168</v>
      </c>
    </row>
    <row r="26" spans="1:12" x14ac:dyDescent="0.25">
      <c r="A26" s="1"/>
      <c r="B26" s="117" t="s">
        <v>74</v>
      </c>
      <c r="C26" s="118"/>
      <c r="D26" s="118"/>
      <c r="E26" s="107" t="s">
        <v>75</v>
      </c>
      <c r="F26" s="119"/>
      <c r="G26" s="119"/>
      <c r="H26" s="119"/>
      <c r="I26" s="35"/>
      <c r="J26" s="6">
        <f t="shared" si="0"/>
        <v>0</v>
      </c>
      <c r="K26" s="9">
        <f t="shared" si="1"/>
        <v>0</v>
      </c>
      <c r="L26" s="11">
        <f t="shared" si="2"/>
        <v>0</v>
      </c>
    </row>
    <row r="27" spans="1:12" ht="45" x14ac:dyDescent="0.25">
      <c r="A27" s="1"/>
      <c r="B27" s="109" t="s">
        <v>76</v>
      </c>
      <c r="C27" s="114">
        <v>94990</v>
      </c>
      <c r="D27" s="110" t="s">
        <v>58</v>
      </c>
      <c r="E27" s="105" t="s">
        <v>111</v>
      </c>
      <c r="F27" s="111" t="s">
        <v>68</v>
      </c>
      <c r="G27" s="112">
        <v>43.42</v>
      </c>
      <c r="H27" s="113">
        <v>755.28</v>
      </c>
      <c r="I27" s="35">
        <v>0.26140000000000002</v>
      </c>
      <c r="J27" s="6">
        <f t="shared" si="0"/>
        <v>755.28</v>
      </c>
      <c r="K27" s="9">
        <f t="shared" si="1"/>
        <v>952.71019200000001</v>
      </c>
      <c r="L27" s="11">
        <f t="shared" si="2"/>
        <v>41366.67653664</v>
      </c>
    </row>
    <row r="28" spans="1:12" x14ac:dyDescent="0.25">
      <c r="A28" s="1"/>
      <c r="B28" s="117" t="s">
        <v>77</v>
      </c>
      <c r="C28" s="118"/>
      <c r="D28" s="118"/>
      <c r="E28" s="107" t="s">
        <v>78</v>
      </c>
      <c r="F28" s="119"/>
      <c r="G28" s="119"/>
      <c r="H28" s="119"/>
      <c r="I28" s="35"/>
      <c r="J28" s="6">
        <f t="shared" si="0"/>
        <v>0</v>
      </c>
      <c r="K28" s="9">
        <f t="shared" si="1"/>
        <v>0</v>
      </c>
      <c r="L28" s="11">
        <f t="shared" si="2"/>
        <v>0</v>
      </c>
    </row>
    <row r="29" spans="1:12" ht="30" x14ac:dyDescent="0.25">
      <c r="A29" s="1"/>
      <c r="B29" s="109" t="s">
        <v>79</v>
      </c>
      <c r="C29" s="114">
        <v>94287</v>
      </c>
      <c r="D29" s="110" t="s">
        <v>58</v>
      </c>
      <c r="E29" s="105" t="s">
        <v>112</v>
      </c>
      <c r="F29" s="111" t="s">
        <v>80</v>
      </c>
      <c r="G29" s="112">
        <v>452.48</v>
      </c>
      <c r="H29" s="113">
        <v>33.64</v>
      </c>
      <c r="I29" s="35">
        <v>0.26140000000000002</v>
      </c>
      <c r="J29" s="6">
        <f t="shared" si="0"/>
        <v>33.64</v>
      </c>
      <c r="K29" s="9">
        <f t="shared" si="1"/>
        <v>42.433496000000005</v>
      </c>
      <c r="L29" s="11">
        <f t="shared" si="2"/>
        <v>19200.308270080004</v>
      </c>
    </row>
    <row r="30" spans="1:12" ht="60" x14ac:dyDescent="0.25">
      <c r="A30" s="1"/>
      <c r="B30" s="109" t="s">
        <v>81</v>
      </c>
      <c r="C30" s="114">
        <v>94273</v>
      </c>
      <c r="D30" s="110" t="s">
        <v>58</v>
      </c>
      <c r="E30" s="105" t="s">
        <v>113</v>
      </c>
      <c r="F30" s="111" t="s">
        <v>80</v>
      </c>
      <c r="G30" s="112">
        <v>625.64</v>
      </c>
      <c r="H30" s="113">
        <v>61.26</v>
      </c>
      <c r="I30" s="35">
        <v>0.26140000000000002</v>
      </c>
      <c r="J30" s="6">
        <f t="shared" si="0"/>
        <v>61.26</v>
      </c>
      <c r="K30" s="9">
        <f t="shared" si="1"/>
        <v>77.273364000000001</v>
      </c>
      <c r="L30" s="11">
        <f t="shared" si="2"/>
        <v>48345.307452959998</v>
      </c>
    </row>
    <row r="31" spans="1:12" x14ac:dyDescent="0.25">
      <c r="A31" s="1"/>
      <c r="B31" s="117" t="s">
        <v>82</v>
      </c>
      <c r="C31" s="118"/>
      <c r="D31" s="118"/>
      <c r="E31" s="107" t="s">
        <v>83</v>
      </c>
      <c r="F31" s="119"/>
      <c r="G31" s="119"/>
      <c r="H31" s="119"/>
      <c r="I31" s="35"/>
      <c r="J31" s="6">
        <f t="shared" si="0"/>
        <v>0</v>
      </c>
      <c r="K31" s="9">
        <f t="shared" si="1"/>
        <v>0</v>
      </c>
      <c r="L31" s="11">
        <f t="shared" si="2"/>
        <v>0</v>
      </c>
    </row>
    <row r="32" spans="1:12" ht="75" x14ac:dyDescent="0.25">
      <c r="A32" s="1"/>
      <c r="B32" s="109" t="s">
        <v>84</v>
      </c>
      <c r="C32" s="114">
        <v>90091</v>
      </c>
      <c r="D32" s="110" t="s">
        <v>58</v>
      </c>
      <c r="E32" s="108" t="s">
        <v>85</v>
      </c>
      <c r="F32" s="111" t="s">
        <v>68</v>
      </c>
      <c r="G32" s="112">
        <v>88.44</v>
      </c>
      <c r="H32" s="113">
        <v>6.07</v>
      </c>
      <c r="I32" s="35">
        <v>0.26140000000000002</v>
      </c>
      <c r="J32" s="6">
        <f t="shared" si="0"/>
        <v>6.07</v>
      </c>
      <c r="K32" s="9">
        <f t="shared" si="1"/>
        <v>7.6566980000000004</v>
      </c>
      <c r="L32" s="11">
        <f t="shared" si="2"/>
        <v>677.15837111999997</v>
      </c>
    </row>
    <row r="33" spans="1:12" x14ac:dyDescent="0.25">
      <c r="A33" s="1"/>
      <c r="B33" s="109" t="s">
        <v>86</v>
      </c>
      <c r="C33" s="114">
        <v>104737</v>
      </c>
      <c r="D33" s="110" t="s">
        <v>58</v>
      </c>
      <c r="E33" s="108" t="s">
        <v>87</v>
      </c>
      <c r="F33" s="111" t="s">
        <v>68</v>
      </c>
      <c r="G33" s="112">
        <v>66.319999999999993</v>
      </c>
      <c r="H33" s="113">
        <v>18.489999999999998</v>
      </c>
      <c r="I33" s="35">
        <v>0.26140000000000002</v>
      </c>
      <c r="J33" s="6">
        <f t="shared" si="0"/>
        <v>18.489999999999998</v>
      </c>
      <c r="K33" s="9">
        <f t="shared" si="1"/>
        <v>23.323286</v>
      </c>
      <c r="L33" s="11">
        <f t="shared" si="2"/>
        <v>1546.8003275199999</v>
      </c>
    </row>
    <row r="34" spans="1:12" ht="75" x14ac:dyDescent="0.25">
      <c r="A34" s="1"/>
      <c r="B34" s="109" t="s">
        <v>88</v>
      </c>
      <c r="C34" s="114">
        <v>92214</v>
      </c>
      <c r="D34" s="110" t="s">
        <v>58</v>
      </c>
      <c r="E34" s="105" t="s">
        <v>114</v>
      </c>
      <c r="F34" s="111" t="s">
        <v>80</v>
      </c>
      <c r="G34" s="112">
        <v>40</v>
      </c>
      <c r="H34" s="113">
        <v>498.57</v>
      </c>
      <c r="I34" s="35">
        <v>0.26140000000000002</v>
      </c>
      <c r="J34" s="6">
        <f t="shared" si="0"/>
        <v>498.57</v>
      </c>
      <c r="K34" s="9">
        <f t="shared" si="1"/>
        <v>628.89619800000003</v>
      </c>
      <c r="L34" s="11">
        <f t="shared" si="2"/>
        <v>25155.84792</v>
      </c>
    </row>
    <row r="35" spans="1:12" ht="60" x14ac:dyDescent="0.25">
      <c r="A35" s="1"/>
      <c r="B35" s="109" t="s">
        <v>89</v>
      </c>
      <c r="C35" s="114">
        <v>92219</v>
      </c>
      <c r="D35" s="110" t="s">
        <v>58</v>
      </c>
      <c r="E35" s="105" t="s">
        <v>115</v>
      </c>
      <c r="F35" s="111" t="s">
        <v>80</v>
      </c>
      <c r="G35" s="112">
        <v>16</v>
      </c>
      <c r="H35" s="113">
        <v>168.07</v>
      </c>
      <c r="I35" s="35">
        <v>0.26140000000000002</v>
      </c>
      <c r="J35" s="6">
        <f t="shared" si="0"/>
        <v>168.07</v>
      </c>
      <c r="K35" s="9">
        <f t="shared" si="1"/>
        <v>212.00349800000001</v>
      </c>
      <c r="L35" s="11">
        <f t="shared" si="2"/>
        <v>3392.0559680000001</v>
      </c>
    </row>
    <row r="36" spans="1:12" ht="45" x14ac:dyDescent="0.25">
      <c r="A36" s="1"/>
      <c r="B36" s="109" t="s">
        <v>90</v>
      </c>
      <c r="C36" s="114">
        <v>97949</v>
      </c>
      <c r="D36" s="110" t="s">
        <v>58</v>
      </c>
      <c r="E36" s="105" t="s">
        <v>116</v>
      </c>
      <c r="F36" s="111" t="s">
        <v>91</v>
      </c>
      <c r="G36" s="112">
        <v>2</v>
      </c>
      <c r="H36" s="115">
        <v>1718.63</v>
      </c>
      <c r="I36" s="35">
        <v>0.26140000000000002</v>
      </c>
      <c r="J36" s="6">
        <f t="shared" si="0"/>
        <v>1718.63</v>
      </c>
      <c r="K36" s="9">
        <f t="shared" si="1"/>
        <v>2167.8798820000002</v>
      </c>
      <c r="L36" s="11">
        <f t="shared" si="2"/>
        <v>4335.7597640000004</v>
      </c>
    </row>
    <row r="37" spans="1:12" ht="60" x14ac:dyDescent="0.25">
      <c r="A37" s="1"/>
      <c r="B37" s="109" t="s">
        <v>92</v>
      </c>
      <c r="C37" s="114">
        <v>99280</v>
      </c>
      <c r="D37" s="110" t="s">
        <v>58</v>
      </c>
      <c r="E37" s="108" t="s">
        <v>93</v>
      </c>
      <c r="F37" s="111" t="s">
        <v>91</v>
      </c>
      <c r="G37" s="112">
        <v>1</v>
      </c>
      <c r="H37" s="115">
        <v>1877.93</v>
      </c>
      <c r="I37" s="35">
        <v>0.26140000000000002</v>
      </c>
      <c r="J37" s="6">
        <f t="shared" si="0"/>
        <v>1877.93</v>
      </c>
      <c r="K37" s="9">
        <f t="shared" si="1"/>
        <v>2368.8209020000004</v>
      </c>
      <c r="L37" s="11">
        <f t="shared" si="2"/>
        <v>2368.8209020000004</v>
      </c>
    </row>
    <row r="38" spans="1:12" ht="30" x14ac:dyDescent="0.25">
      <c r="A38" s="1"/>
      <c r="B38" s="109" t="s">
        <v>94</v>
      </c>
      <c r="C38" s="114">
        <v>98114</v>
      </c>
      <c r="D38" s="110" t="s">
        <v>58</v>
      </c>
      <c r="E38" s="105" t="s">
        <v>117</v>
      </c>
      <c r="F38" s="111" t="s">
        <v>91</v>
      </c>
      <c r="G38" s="112">
        <v>1</v>
      </c>
      <c r="H38" s="113">
        <v>491.47</v>
      </c>
      <c r="I38" s="35">
        <v>0.26140000000000002</v>
      </c>
      <c r="J38" s="6">
        <f t="shared" si="0"/>
        <v>491.47</v>
      </c>
      <c r="K38" s="9">
        <f t="shared" si="1"/>
        <v>619.94025800000009</v>
      </c>
      <c r="L38" s="11">
        <f t="shared" si="2"/>
        <v>619.94025800000009</v>
      </c>
    </row>
    <row r="39" spans="1:12" ht="45" x14ac:dyDescent="0.25">
      <c r="A39" s="1"/>
      <c r="B39" s="109" t="s">
        <v>95</v>
      </c>
      <c r="C39" s="114">
        <v>102739</v>
      </c>
      <c r="D39" s="110" t="s">
        <v>58</v>
      </c>
      <c r="E39" s="105" t="s">
        <v>118</v>
      </c>
      <c r="F39" s="111" t="s">
        <v>91</v>
      </c>
      <c r="G39" s="112">
        <v>1</v>
      </c>
      <c r="H39" s="115">
        <v>3524.19</v>
      </c>
      <c r="I39" s="35">
        <v>0.26140000000000002</v>
      </c>
      <c r="J39" s="6">
        <f t="shared" si="0"/>
        <v>3524.19</v>
      </c>
      <c r="K39" s="9">
        <f t="shared" si="1"/>
        <v>4445.4132660000005</v>
      </c>
      <c r="L39" s="11">
        <f t="shared" si="2"/>
        <v>4445.4132660000005</v>
      </c>
    </row>
    <row r="40" spans="1:12" ht="45" x14ac:dyDescent="0.25">
      <c r="A40" s="1"/>
      <c r="B40" s="109" t="s">
        <v>96</v>
      </c>
      <c r="C40" s="114">
        <v>94962</v>
      </c>
      <c r="D40" s="110" t="s">
        <v>58</v>
      </c>
      <c r="E40" s="105" t="s">
        <v>119</v>
      </c>
      <c r="F40" s="111" t="s">
        <v>68</v>
      </c>
      <c r="G40" s="112">
        <v>15.04</v>
      </c>
      <c r="H40" s="113">
        <v>402.61</v>
      </c>
      <c r="I40" s="35">
        <v>0.26140000000000002</v>
      </c>
      <c r="J40" s="6">
        <f t="shared" si="0"/>
        <v>402.61</v>
      </c>
      <c r="K40" s="9">
        <f t="shared" si="1"/>
        <v>507.85225400000007</v>
      </c>
      <c r="L40" s="11">
        <f t="shared" si="2"/>
        <v>7638.0979001600008</v>
      </c>
    </row>
    <row r="41" spans="1:12" x14ac:dyDescent="0.25">
      <c r="A41" s="1"/>
      <c r="B41" s="117" t="s">
        <v>97</v>
      </c>
      <c r="C41" s="118"/>
      <c r="D41" s="118"/>
      <c r="E41" s="107" t="s">
        <v>98</v>
      </c>
      <c r="F41" s="119"/>
      <c r="G41" s="119"/>
      <c r="H41" s="119"/>
      <c r="I41" s="35"/>
      <c r="J41" s="6">
        <f t="shared" si="0"/>
        <v>0</v>
      </c>
      <c r="K41" s="9">
        <f t="shared" si="1"/>
        <v>0</v>
      </c>
      <c r="L41" s="11">
        <f t="shared" si="2"/>
        <v>0</v>
      </c>
    </row>
    <row r="42" spans="1:12" ht="30" x14ac:dyDescent="0.25">
      <c r="A42" s="1"/>
      <c r="B42" s="109" t="s">
        <v>99</v>
      </c>
      <c r="C42" s="114">
        <v>34723</v>
      </c>
      <c r="D42" s="110" t="s">
        <v>100</v>
      </c>
      <c r="E42" s="105" t="s">
        <v>120</v>
      </c>
      <c r="F42" s="111" t="s">
        <v>59</v>
      </c>
      <c r="G42" s="112">
        <v>0.7</v>
      </c>
      <c r="H42" s="113">
        <v>577.42999999999995</v>
      </c>
      <c r="I42" s="35">
        <v>0.26140000000000002</v>
      </c>
      <c r="J42" s="6">
        <f t="shared" si="0"/>
        <v>577.42999999999995</v>
      </c>
      <c r="K42" s="9">
        <f t="shared" si="1"/>
        <v>728.37020199999995</v>
      </c>
      <c r="L42" s="11">
        <f t="shared" si="2"/>
        <v>509.85914139999994</v>
      </c>
    </row>
    <row r="43" spans="1:12" ht="45" x14ac:dyDescent="0.25">
      <c r="A43" s="1"/>
      <c r="B43" s="109" t="s">
        <v>101</v>
      </c>
      <c r="C43" s="114">
        <v>13521</v>
      </c>
      <c r="D43" s="110" t="s">
        <v>100</v>
      </c>
      <c r="E43" s="105" t="s">
        <v>121</v>
      </c>
      <c r="F43" s="111" t="s">
        <v>91</v>
      </c>
      <c r="G43" s="112">
        <v>2</v>
      </c>
      <c r="H43" s="113">
        <v>82.5</v>
      </c>
      <c r="I43" s="35">
        <v>0.26140000000000002</v>
      </c>
      <c r="J43" s="6">
        <f t="shared" si="0"/>
        <v>82.5</v>
      </c>
      <c r="K43" s="9">
        <f t="shared" si="1"/>
        <v>104.0655</v>
      </c>
      <c r="L43" s="11">
        <f t="shared" si="2"/>
        <v>208.131</v>
      </c>
    </row>
    <row r="44" spans="1:12" ht="45" x14ac:dyDescent="0.25">
      <c r="A44" s="1"/>
      <c r="B44" s="109" t="s">
        <v>102</v>
      </c>
      <c r="C44" s="114">
        <v>21013</v>
      </c>
      <c r="D44" s="110" t="s">
        <v>100</v>
      </c>
      <c r="E44" s="105" t="s">
        <v>122</v>
      </c>
      <c r="F44" s="111" t="s">
        <v>80</v>
      </c>
      <c r="G44" s="112">
        <v>12</v>
      </c>
      <c r="H44" s="113">
        <v>70.41</v>
      </c>
      <c r="I44" s="35">
        <v>0.26140000000000002</v>
      </c>
      <c r="J44" s="6">
        <f t="shared" si="0"/>
        <v>70.41</v>
      </c>
      <c r="K44" s="9">
        <f t="shared" si="1"/>
        <v>88.815173999999999</v>
      </c>
      <c r="L44" s="11">
        <f t="shared" si="2"/>
        <v>1065.7820879999999</v>
      </c>
    </row>
    <row r="45" spans="1:12" ht="45" x14ac:dyDescent="0.25">
      <c r="A45" s="1"/>
      <c r="B45" s="109" t="s">
        <v>103</v>
      </c>
      <c r="C45" s="114">
        <v>102509</v>
      </c>
      <c r="D45" s="110" t="s">
        <v>58</v>
      </c>
      <c r="E45" s="108" t="s">
        <v>104</v>
      </c>
      <c r="F45" s="111" t="s">
        <v>59</v>
      </c>
      <c r="G45" s="112">
        <v>40</v>
      </c>
      <c r="H45" s="113">
        <v>24.17</v>
      </c>
      <c r="I45" s="35">
        <v>0.26140000000000002</v>
      </c>
      <c r="J45" s="6">
        <f t="shared" si="0"/>
        <v>24.17</v>
      </c>
      <c r="K45" s="9">
        <f t="shared" si="1"/>
        <v>30.488038000000003</v>
      </c>
      <c r="L45" s="11">
        <f t="shared" si="2"/>
        <v>1219.5215200000002</v>
      </c>
    </row>
    <row r="46" spans="1:12" ht="60" x14ac:dyDescent="0.25">
      <c r="A46" s="1"/>
      <c r="B46" s="109" t="s">
        <v>105</v>
      </c>
      <c r="C46" s="114">
        <v>102512</v>
      </c>
      <c r="D46" s="110" t="s">
        <v>58</v>
      </c>
      <c r="E46" s="105" t="s">
        <v>123</v>
      </c>
      <c r="F46" s="111" t="s">
        <v>80</v>
      </c>
      <c r="G46" s="112">
        <v>193.98</v>
      </c>
      <c r="H46" s="113">
        <v>5.4</v>
      </c>
      <c r="I46" s="35">
        <v>0.26140000000000002</v>
      </c>
      <c r="J46" s="6">
        <f t="shared" si="0"/>
        <v>5.4</v>
      </c>
      <c r="K46" s="9">
        <f t="shared" si="1"/>
        <v>6.8115600000000009</v>
      </c>
      <c r="L46" s="11">
        <f t="shared" si="2"/>
        <v>1321.3064088000001</v>
      </c>
    </row>
    <row r="47" spans="1:12" x14ac:dyDescent="0.25">
      <c r="A47" s="1"/>
      <c r="B47" s="30"/>
      <c r="C47" s="30"/>
      <c r="D47" s="30"/>
      <c r="E47" s="31"/>
      <c r="F47" s="32"/>
      <c r="G47" s="33"/>
      <c r="H47" s="34"/>
      <c r="I47" s="35"/>
      <c r="J47" s="6">
        <f t="shared" ref="J47:J78" si="3">IF(LEFT($H$13,5)="CUSTO",H47,H47/(1+I47))</f>
        <v>0</v>
      </c>
      <c r="K47" s="9">
        <f t="shared" ref="K47:K78" si="4">J47*(1+I47)</f>
        <v>0</v>
      </c>
      <c r="L47" s="11">
        <f t="shared" ref="L47:L78" si="5">K47*G47</f>
        <v>0</v>
      </c>
    </row>
    <row r="48" spans="1:12" x14ac:dyDescent="0.25">
      <c r="A48" s="1"/>
      <c r="B48" s="30"/>
      <c r="C48" s="30"/>
      <c r="D48" s="30"/>
      <c r="E48" s="31"/>
      <c r="F48" s="32"/>
      <c r="G48" s="33"/>
      <c r="H48" s="34"/>
      <c r="I48" s="35"/>
      <c r="J48" s="6">
        <f t="shared" si="3"/>
        <v>0</v>
      </c>
      <c r="K48" s="9">
        <f t="shared" si="4"/>
        <v>0</v>
      </c>
      <c r="L48" s="11">
        <f t="shared" si="5"/>
        <v>0</v>
      </c>
    </row>
    <row r="49" spans="1:12" x14ac:dyDescent="0.25">
      <c r="A49" s="1"/>
      <c r="B49" s="30"/>
      <c r="C49" s="30"/>
      <c r="D49" s="30"/>
      <c r="E49" s="31"/>
      <c r="F49" s="32"/>
      <c r="G49" s="33"/>
      <c r="H49" s="34"/>
      <c r="I49" s="35"/>
      <c r="J49" s="6">
        <f t="shared" si="3"/>
        <v>0</v>
      </c>
      <c r="K49" s="9">
        <f t="shared" si="4"/>
        <v>0</v>
      </c>
      <c r="L49" s="11">
        <f t="shared" si="5"/>
        <v>0</v>
      </c>
    </row>
    <row r="50" spans="1:12" x14ac:dyDescent="0.25">
      <c r="A50" s="1"/>
      <c r="B50" s="30"/>
      <c r="C50" s="30"/>
      <c r="D50" s="30"/>
      <c r="E50" s="31"/>
      <c r="F50" s="32"/>
      <c r="G50" s="33"/>
      <c r="H50" s="34"/>
      <c r="I50" s="35"/>
      <c r="J50" s="6">
        <f t="shared" si="3"/>
        <v>0</v>
      </c>
      <c r="K50" s="9">
        <f t="shared" si="4"/>
        <v>0</v>
      </c>
      <c r="L50" s="11">
        <f t="shared" si="5"/>
        <v>0</v>
      </c>
    </row>
    <row r="51" spans="1:12" x14ac:dyDescent="0.25">
      <c r="A51" s="1"/>
      <c r="B51" s="30"/>
      <c r="C51" s="30"/>
      <c r="D51" s="30"/>
      <c r="E51" s="31"/>
      <c r="F51" s="32"/>
      <c r="G51" s="33"/>
      <c r="H51" s="34"/>
      <c r="I51" s="35"/>
      <c r="J51" s="6">
        <f t="shared" si="3"/>
        <v>0</v>
      </c>
      <c r="K51" s="9">
        <f t="shared" si="4"/>
        <v>0</v>
      </c>
      <c r="L51" s="11">
        <f t="shared" si="5"/>
        <v>0</v>
      </c>
    </row>
    <row r="52" spans="1:12" x14ac:dyDescent="0.25">
      <c r="A52" s="1"/>
      <c r="B52" s="30"/>
      <c r="C52" s="30"/>
      <c r="D52" s="30"/>
      <c r="E52" s="31"/>
      <c r="F52" s="32"/>
      <c r="G52" s="33"/>
      <c r="H52" s="34"/>
      <c r="I52" s="35"/>
      <c r="J52" s="6">
        <f t="shared" si="3"/>
        <v>0</v>
      </c>
      <c r="K52" s="9">
        <f t="shared" si="4"/>
        <v>0</v>
      </c>
      <c r="L52" s="11">
        <f t="shared" si="5"/>
        <v>0</v>
      </c>
    </row>
    <row r="53" spans="1:12" x14ac:dyDescent="0.25">
      <c r="A53" s="1"/>
      <c r="B53" s="30"/>
      <c r="C53" s="30"/>
      <c r="D53" s="30"/>
      <c r="E53" s="31"/>
      <c r="F53" s="32"/>
      <c r="G53" s="33"/>
      <c r="H53" s="34"/>
      <c r="I53" s="35"/>
      <c r="J53" s="6">
        <f t="shared" si="3"/>
        <v>0</v>
      </c>
      <c r="K53" s="9">
        <f t="shared" si="4"/>
        <v>0</v>
      </c>
      <c r="L53" s="11">
        <f t="shared" si="5"/>
        <v>0</v>
      </c>
    </row>
    <row r="54" spans="1:12" x14ac:dyDescent="0.25">
      <c r="A54" s="1"/>
      <c r="B54" s="30"/>
      <c r="C54" s="30"/>
      <c r="D54" s="30"/>
      <c r="E54" s="31"/>
      <c r="F54" s="32"/>
      <c r="G54" s="33"/>
      <c r="H54" s="34"/>
      <c r="I54" s="35"/>
      <c r="J54" s="6">
        <f t="shared" si="3"/>
        <v>0</v>
      </c>
      <c r="K54" s="9">
        <f t="shared" si="4"/>
        <v>0</v>
      </c>
      <c r="L54" s="11">
        <f t="shared" si="5"/>
        <v>0</v>
      </c>
    </row>
    <row r="55" spans="1:12" x14ac:dyDescent="0.25">
      <c r="A55" s="1"/>
      <c r="B55" s="30"/>
      <c r="C55" s="30"/>
      <c r="D55" s="30"/>
      <c r="E55" s="31"/>
      <c r="F55" s="32"/>
      <c r="G55" s="33"/>
      <c r="H55" s="34"/>
      <c r="I55" s="35"/>
      <c r="J55" s="6">
        <f t="shared" si="3"/>
        <v>0</v>
      </c>
      <c r="K55" s="9">
        <f t="shared" si="4"/>
        <v>0</v>
      </c>
      <c r="L55" s="11">
        <f t="shared" si="5"/>
        <v>0</v>
      </c>
    </row>
    <row r="56" spans="1:12" x14ac:dyDescent="0.25">
      <c r="A56" s="1"/>
      <c r="B56" s="30"/>
      <c r="C56" s="30"/>
      <c r="D56" s="30"/>
      <c r="E56" s="31"/>
      <c r="F56" s="32"/>
      <c r="G56" s="33"/>
      <c r="H56" s="34"/>
      <c r="I56" s="35"/>
      <c r="J56" s="6">
        <f t="shared" si="3"/>
        <v>0</v>
      </c>
      <c r="K56" s="9">
        <f t="shared" si="4"/>
        <v>0</v>
      </c>
      <c r="L56" s="11">
        <f t="shared" si="5"/>
        <v>0</v>
      </c>
    </row>
    <row r="57" spans="1:12" x14ac:dyDescent="0.25">
      <c r="A57" s="1"/>
      <c r="B57" s="30"/>
      <c r="C57" s="30"/>
      <c r="D57" s="30"/>
      <c r="E57" s="31"/>
      <c r="F57" s="32"/>
      <c r="G57" s="33"/>
      <c r="H57" s="34"/>
      <c r="I57" s="35"/>
      <c r="J57" s="6">
        <f t="shared" si="3"/>
        <v>0</v>
      </c>
      <c r="K57" s="9">
        <f t="shared" si="4"/>
        <v>0</v>
      </c>
      <c r="L57" s="11">
        <f t="shared" si="5"/>
        <v>0</v>
      </c>
    </row>
    <row r="58" spans="1:12" x14ac:dyDescent="0.25">
      <c r="A58" s="1"/>
      <c r="B58" s="30"/>
      <c r="C58" s="30"/>
      <c r="D58" s="30"/>
      <c r="E58" s="31"/>
      <c r="F58" s="32"/>
      <c r="G58" s="33"/>
      <c r="H58" s="34"/>
      <c r="I58" s="35"/>
      <c r="J58" s="6">
        <f t="shared" si="3"/>
        <v>0</v>
      </c>
      <c r="K58" s="9">
        <f t="shared" si="4"/>
        <v>0</v>
      </c>
      <c r="L58" s="11">
        <f t="shared" si="5"/>
        <v>0</v>
      </c>
    </row>
    <row r="59" spans="1:12" x14ac:dyDescent="0.25">
      <c r="A59" s="1"/>
      <c r="B59" s="30"/>
      <c r="C59" s="30"/>
      <c r="D59" s="30"/>
      <c r="E59" s="31"/>
      <c r="F59" s="32"/>
      <c r="G59" s="33"/>
      <c r="H59" s="34"/>
      <c r="I59" s="35"/>
      <c r="J59" s="6">
        <f t="shared" si="3"/>
        <v>0</v>
      </c>
      <c r="K59" s="9">
        <f t="shared" si="4"/>
        <v>0</v>
      </c>
      <c r="L59" s="11">
        <f t="shared" si="5"/>
        <v>0</v>
      </c>
    </row>
    <row r="60" spans="1:12" x14ac:dyDescent="0.25">
      <c r="A60" s="1"/>
      <c r="B60" s="30"/>
      <c r="C60" s="30"/>
      <c r="D60" s="30"/>
      <c r="E60" s="31"/>
      <c r="F60" s="32"/>
      <c r="G60" s="33"/>
      <c r="H60" s="34"/>
      <c r="I60" s="35"/>
      <c r="J60" s="6">
        <f t="shared" si="3"/>
        <v>0</v>
      </c>
      <c r="K60" s="9">
        <f t="shared" si="4"/>
        <v>0</v>
      </c>
      <c r="L60" s="11">
        <f t="shared" si="5"/>
        <v>0</v>
      </c>
    </row>
    <row r="61" spans="1:12" x14ac:dyDescent="0.25">
      <c r="A61" s="1"/>
      <c r="B61" s="30"/>
      <c r="C61" s="30"/>
      <c r="D61" s="30"/>
      <c r="E61" s="31"/>
      <c r="F61" s="32"/>
      <c r="G61" s="33"/>
      <c r="H61" s="34"/>
      <c r="I61" s="35"/>
      <c r="J61" s="6">
        <f t="shared" si="3"/>
        <v>0</v>
      </c>
      <c r="K61" s="9">
        <f t="shared" si="4"/>
        <v>0</v>
      </c>
      <c r="L61" s="11">
        <f t="shared" si="5"/>
        <v>0</v>
      </c>
    </row>
    <row r="62" spans="1:12" x14ac:dyDescent="0.25">
      <c r="A62" s="1"/>
      <c r="B62" s="30"/>
      <c r="C62" s="30"/>
      <c r="D62" s="30"/>
      <c r="E62" s="31"/>
      <c r="F62" s="32"/>
      <c r="G62" s="33"/>
      <c r="H62" s="34"/>
      <c r="I62" s="35"/>
      <c r="J62" s="6">
        <f t="shared" si="3"/>
        <v>0</v>
      </c>
      <c r="K62" s="9">
        <f t="shared" si="4"/>
        <v>0</v>
      </c>
      <c r="L62" s="11">
        <f t="shared" si="5"/>
        <v>0</v>
      </c>
    </row>
    <row r="63" spans="1:12" x14ac:dyDescent="0.25">
      <c r="A63" s="1"/>
      <c r="B63" s="30"/>
      <c r="C63" s="30"/>
      <c r="D63" s="30"/>
      <c r="E63" s="31"/>
      <c r="F63" s="32"/>
      <c r="G63" s="33"/>
      <c r="H63" s="34"/>
      <c r="I63" s="35"/>
      <c r="J63" s="6">
        <f t="shared" si="3"/>
        <v>0</v>
      </c>
      <c r="K63" s="9">
        <f t="shared" si="4"/>
        <v>0</v>
      </c>
      <c r="L63" s="11">
        <f t="shared" si="5"/>
        <v>0</v>
      </c>
    </row>
    <row r="64" spans="1:12" x14ac:dyDescent="0.25">
      <c r="A64" s="1"/>
      <c r="B64" s="30"/>
      <c r="C64" s="30"/>
      <c r="D64" s="30"/>
      <c r="E64" s="31"/>
      <c r="F64" s="32"/>
      <c r="G64" s="33"/>
      <c r="H64" s="34"/>
      <c r="I64" s="35"/>
      <c r="J64" s="6">
        <f t="shared" si="3"/>
        <v>0</v>
      </c>
      <c r="K64" s="9">
        <f t="shared" si="4"/>
        <v>0</v>
      </c>
      <c r="L64" s="11">
        <f t="shared" si="5"/>
        <v>0</v>
      </c>
    </row>
    <row r="65" spans="1:12" x14ac:dyDescent="0.25">
      <c r="A65" s="1"/>
      <c r="B65" s="30"/>
      <c r="C65" s="30"/>
      <c r="D65" s="30"/>
      <c r="E65" s="31"/>
      <c r="F65" s="32"/>
      <c r="G65" s="33"/>
      <c r="H65" s="34"/>
      <c r="I65" s="35"/>
      <c r="J65" s="6">
        <f t="shared" si="3"/>
        <v>0</v>
      </c>
      <c r="K65" s="9">
        <f t="shared" si="4"/>
        <v>0</v>
      </c>
      <c r="L65" s="11">
        <f t="shared" si="5"/>
        <v>0</v>
      </c>
    </row>
    <row r="66" spans="1:12" x14ac:dyDescent="0.25">
      <c r="A66" s="1"/>
      <c r="B66" s="30"/>
      <c r="C66" s="30"/>
      <c r="D66" s="30"/>
      <c r="E66" s="31"/>
      <c r="F66" s="32"/>
      <c r="G66" s="33"/>
      <c r="H66" s="34"/>
      <c r="I66" s="35"/>
      <c r="J66" s="6">
        <f t="shared" si="3"/>
        <v>0</v>
      </c>
      <c r="K66" s="9">
        <f t="shared" si="4"/>
        <v>0</v>
      </c>
      <c r="L66" s="11">
        <f t="shared" si="5"/>
        <v>0</v>
      </c>
    </row>
    <row r="67" spans="1:12" x14ac:dyDescent="0.25">
      <c r="A67" s="1"/>
      <c r="B67" s="30"/>
      <c r="C67" s="30"/>
      <c r="D67" s="30"/>
      <c r="E67" s="31"/>
      <c r="F67" s="32"/>
      <c r="G67" s="33"/>
      <c r="H67" s="34"/>
      <c r="I67" s="35"/>
      <c r="J67" s="6">
        <f t="shared" si="3"/>
        <v>0</v>
      </c>
      <c r="K67" s="9">
        <f t="shared" si="4"/>
        <v>0</v>
      </c>
      <c r="L67" s="11">
        <f t="shared" si="5"/>
        <v>0</v>
      </c>
    </row>
    <row r="68" spans="1:12" x14ac:dyDescent="0.25">
      <c r="A68" s="1"/>
      <c r="B68" s="30"/>
      <c r="C68" s="30"/>
      <c r="D68" s="30"/>
      <c r="E68" s="31"/>
      <c r="F68" s="32"/>
      <c r="G68" s="33"/>
      <c r="H68" s="34"/>
      <c r="I68" s="35"/>
      <c r="J68" s="6">
        <f t="shared" si="3"/>
        <v>0</v>
      </c>
      <c r="K68" s="9">
        <f t="shared" si="4"/>
        <v>0</v>
      </c>
      <c r="L68" s="11">
        <f t="shared" si="5"/>
        <v>0</v>
      </c>
    </row>
    <row r="69" spans="1:12" x14ac:dyDescent="0.25">
      <c r="A69" s="1"/>
      <c r="B69" s="30"/>
      <c r="C69" s="30"/>
      <c r="D69" s="30"/>
      <c r="E69" s="31"/>
      <c r="F69" s="32"/>
      <c r="G69" s="33"/>
      <c r="H69" s="34"/>
      <c r="I69" s="35"/>
      <c r="J69" s="6">
        <f t="shared" si="3"/>
        <v>0</v>
      </c>
      <c r="K69" s="9">
        <f t="shared" si="4"/>
        <v>0</v>
      </c>
      <c r="L69" s="11">
        <f t="shared" si="5"/>
        <v>0</v>
      </c>
    </row>
    <row r="70" spans="1:12" x14ac:dyDescent="0.25">
      <c r="A70" s="1"/>
      <c r="B70" s="30"/>
      <c r="C70" s="30"/>
      <c r="D70" s="30"/>
      <c r="E70" s="31"/>
      <c r="F70" s="32"/>
      <c r="G70" s="33"/>
      <c r="H70" s="34"/>
      <c r="I70" s="35"/>
      <c r="J70" s="6">
        <f t="shared" si="3"/>
        <v>0</v>
      </c>
      <c r="K70" s="9">
        <f t="shared" si="4"/>
        <v>0</v>
      </c>
      <c r="L70" s="11">
        <f t="shared" si="5"/>
        <v>0</v>
      </c>
    </row>
    <row r="71" spans="1:12" x14ac:dyDescent="0.25">
      <c r="A71" s="1"/>
      <c r="B71" s="30"/>
      <c r="C71" s="30"/>
      <c r="D71" s="30"/>
      <c r="E71" s="31"/>
      <c r="F71" s="32"/>
      <c r="G71" s="33"/>
      <c r="H71" s="34"/>
      <c r="I71" s="35"/>
      <c r="J71" s="6">
        <f t="shared" si="3"/>
        <v>0</v>
      </c>
      <c r="K71" s="9">
        <f t="shared" si="4"/>
        <v>0</v>
      </c>
      <c r="L71" s="11">
        <f t="shared" si="5"/>
        <v>0</v>
      </c>
    </row>
    <row r="72" spans="1:12" x14ac:dyDescent="0.25">
      <c r="A72" s="1"/>
      <c r="B72" s="30"/>
      <c r="C72" s="30"/>
      <c r="D72" s="30"/>
      <c r="E72" s="31"/>
      <c r="F72" s="32"/>
      <c r="G72" s="33"/>
      <c r="H72" s="34"/>
      <c r="I72" s="35"/>
      <c r="J72" s="6">
        <f t="shared" si="3"/>
        <v>0</v>
      </c>
      <c r="K72" s="9">
        <f t="shared" si="4"/>
        <v>0</v>
      </c>
      <c r="L72" s="11">
        <f t="shared" si="5"/>
        <v>0</v>
      </c>
    </row>
    <row r="73" spans="1:12" x14ac:dyDescent="0.25">
      <c r="A73" s="1"/>
      <c r="B73" s="30"/>
      <c r="C73" s="30"/>
      <c r="D73" s="30"/>
      <c r="E73" s="31"/>
      <c r="F73" s="32"/>
      <c r="G73" s="33"/>
      <c r="H73" s="34"/>
      <c r="I73" s="35"/>
      <c r="J73" s="6">
        <f t="shared" si="3"/>
        <v>0</v>
      </c>
      <c r="K73" s="9">
        <f t="shared" si="4"/>
        <v>0</v>
      </c>
      <c r="L73" s="11">
        <f t="shared" si="5"/>
        <v>0</v>
      </c>
    </row>
    <row r="74" spans="1:12" x14ac:dyDescent="0.25">
      <c r="A74" s="1"/>
      <c r="B74" s="30"/>
      <c r="C74" s="30"/>
      <c r="D74" s="30"/>
      <c r="E74" s="31"/>
      <c r="F74" s="32"/>
      <c r="G74" s="33"/>
      <c r="H74" s="34"/>
      <c r="I74" s="35"/>
      <c r="J74" s="6">
        <f t="shared" si="3"/>
        <v>0</v>
      </c>
      <c r="K74" s="9">
        <f t="shared" si="4"/>
        <v>0</v>
      </c>
      <c r="L74" s="11">
        <f t="shared" si="5"/>
        <v>0</v>
      </c>
    </row>
    <row r="75" spans="1:12" x14ac:dyDescent="0.25">
      <c r="A75" s="1"/>
      <c r="B75" s="30"/>
      <c r="C75" s="30"/>
      <c r="D75" s="30"/>
      <c r="E75" s="31"/>
      <c r="F75" s="32"/>
      <c r="G75" s="33"/>
      <c r="H75" s="34"/>
      <c r="I75" s="35"/>
      <c r="J75" s="6">
        <f t="shared" si="3"/>
        <v>0</v>
      </c>
      <c r="K75" s="9">
        <f t="shared" si="4"/>
        <v>0</v>
      </c>
      <c r="L75" s="11">
        <f t="shared" si="5"/>
        <v>0</v>
      </c>
    </row>
    <row r="76" spans="1:12" x14ac:dyDescent="0.25">
      <c r="A76" s="1"/>
      <c r="B76" s="30"/>
      <c r="C76" s="30"/>
      <c r="D76" s="30"/>
      <c r="E76" s="31"/>
      <c r="F76" s="32"/>
      <c r="G76" s="33"/>
      <c r="H76" s="34"/>
      <c r="I76" s="35"/>
      <c r="J76" s="6">
        <f t="shared" si="3"/>
        <v>0</v>
      </c>
      <c r="K76" s="9">
        <f t="shared" si="4"/>
        <v>0</v>
      </c>
      <c r="L76" s="11">
        <f t="shared" si="5"/>
        <v>0</v>
      </c>
    </row>
    <row r="77" spans="1:12" x14ac:dyDescent="0.25">
      <c r="A77" s="1"/>
      <c r="B77" s="30"/>
      <c r="C77" s="30"/>
      <c r="D77" s="30"/>
      <c r="E77" s="31"/>
      <c r="F77" s="32"/>
      <c r="G77" s="33"/>
      <c r="H77" s="34"/>
      <c r="I77" s="35"/>
      <c r="J77" s="6">
        <f t="shared" si="3"/>
        <v>0</v>
      </c>
      <c r="K77" s="9">
        <f t="shared" si="4"/>
        <v>0</v>
      </c>
      <c r="L77" s="11">
        <f t="shared" si="5"/>
        <v>0</v>
      </c>
    </row>
    <row r="78" spans="1:12" x14ac:dyDescent="0.25">
      <c r="A78" s="1"/>
      <c r="B78" s="30"/>
      <c r="C78" s="30"/>
      <c r="D78" s="30"/>
      <c r="E78" s="31"/>
      <c r="F78" s="32"/>
      <c r="G78" s="33"/>
      <c r="H78" s="34"/>
      <c r="I78" s="35"/>
      <c r="J78" s="6">
        <f t="shared" si="3"/>
        <v>0</v>
      </c>
      <c r="K78" s="9">
        <f t="shared" si="4"/>
        <v>0</v>
      </c>
      <c r="L78" s="11">
        <f t="shared" si="5"/>
        <v>0</v>
      </c>
    </row>
    <row r="79" spans="1:12" x14ac:dyDescent="0.25">
      <c r="A79" s="1"/>
      <c r="B79" s="30"/>
      <c r="C79" s="30"/>
      <c r="D79" s="30"/>
      <c r="E79" s="31"/>
      <c r="F79" s="32"/>
      <c r="G79" s="33"/>
      <c r="H79" s="34"/>
      <c r="I79" s="35"/>
      <c r="J79" s="6">
        <f t="shared" ref="J79:J124" si="6">IF(LEFT($H$13,5)="CUSTO",H79,H79/(1+I79))</f>
        <v>0</v>
      </c>
      <c r="K79" s="9">
        <f t="shared" ref="K79:K124" si="7">J79*(1+I79)</f>
        <v>0</v>
      </c>
      <c r="L79" s="11">
        <f t="shared" ref="L79:L124" si="8">K79*G79</f>
        <v>0</v>
      </c>
    </row>
    <row r="80" spans="1:12" x14ac:dyDescent="0.25">
      <c r="A80" s="1"/>
      <c r="B80" s="30"/>
      <c r="C80" s="30"/>
      <c r="D80" s="30"/>
      <c r="E80" s="31"/>
      <c r="F80" s="32"/>
      <c r="G80" s="33"/>
      <c r="H80" s="34"/>
      <c r="I80" s="35"/>
      <c r="J80" s="6">
        <f t="shared" si="6"/>
        <v>0</v>
      </c>
      <c r="K80" s="9">
        <f t="shared" si="7"/>
        <v>0</v>
      </c>
      <c r="L80" s="11">
        <f t="shared" si="8"/>
        <v>0</v>
      </c>
    </row>
    <row r="81" spans="1:12" x14ac:dyDescent="0.25">
      <c r="A81" s="1"/>
      <c r="B81" s="30"/>
      <c r="C81" s="30"/>
      <c r="D81" s="30"/>
      <c r="E81" s="31"/>
      <c r="F81" s="32"/>
      <c r="G81" s="33"/>
      <c r="H81" s="34"/>
      <c r="I81" s="35"/>
      <c r="J81" s="6">
        <f t="shared" si="6"/>
        <v>0</v>
      </c>
      <c r="K81" s="9">
        <f t="shared" si="7"/>
        <v>0</v>
      </c>
      <c r="L81" s="11">
        <f t="shared" si="8"/>
        <v>0</v>
      </c>
    </row>
    <row r="82" spans="1:12" x14ac:dyDescent="0.25">
      <c r="A82" s="1"/>
      <c r="B82" s="30"/>
      <c r="C82" s="30"/>
      <c r="D82" s="30"/>
      <c r="E82" s="31"/>
      <c r="F82" s="32"/>
      <c r="G82" s="33"/>
      <c r="H82" s="34"/>
      <c r="I82" s="35"/>
      <c r="J82" s="6">
        <f t="shared" si="6"/>
        <v>0</v>
      </c>
      <c r="K82" s="9">
        <f t="shared" si="7"/>
        <v>0</v>
      </c>
      <c r="L82" s="11">
        <f t="shared" si="8"/>
        <v>0</v>
      </c>
    </row>
    <row r="83" spans="1:12" x14ac:dyDescent="0.25">
      <c r="A83" s="1"/>
      <c r="B83" s="30"/>
      <c r="C83" s="30"/>
      <c r="D83" s="30"/>
      <c r="E83" s="31"/>
      <c r="F83" s="32"/>
      <c r="G83" s="33"/>
      <c r="H83" s="34"/>
      <c r="I83" s="35"/>
      <c r="J83" s="6">
        <f t="shared" si="6"/>
        <v>0</v>
      </c>
      <c r="K83" s="9">
        <f t="shared" si="7"/>
        <v>0</v>
      </c>
      <c r="L83" s="11">
        <f t="shared" si="8"/>
        <v>0</v>
      </c>
    </row>
    <row r="84" spans="1:12" x14ac:dyDescent="0.25">
      <c r="A84" s="1"/>
      <c r="B84" s="30"/>
      <c r="C84" s="30"/>
      <c r="D84" s="30"/>
      <c r="E84" s="31"/>
      <c r="F84" s="32"/>
      <c r="G84" s="33"/>
      <c r="H84" s="34"/>
      <c r="I84" s="35"/>
      <c r="J84" s="6">
        <f t="shared" si="6"/>
        <v>0</v>
      </c>
      <c r="K84" s="9">
        <f t="shared" si="7"/>
        <v>0</v>
      </c>
      <c r="L84" s="11">
        <f t="shared" si="8"/>
        <v>0</v>
      </c>
    </row>
    <row r="85" spans="1:12" x14ac:dyDescent="0.25">
      <c r="A85" s="1"/>
      <c r="B85" s="30"/>
      <c r="C85" s="30"/>
      <c r="D85" s="30"/>
      <c r="E85" s="31"/>
      <c r="F85" s="32"/>
      <c r="G85" s="33"/>
      <c r="H85" s="34"/>
      <c r="I85" s="35"/>
      <c r="J85" s="6">
        <f t="shared" si="6"/>
        <v>0</v>
      </c>
      <c r="K85" s="9">
        <f t="shared" si="7"/>
        <v>0</v>
      </c>
      <c r="L85" s="11">
        <f t="shared" si="8"/>
        <v>0</v>
      </c>
    </row>
    <row r="86" spans="1:12" x14ac:dyDescent="0.25">
      <c r="A86" s="1"/>
      <c r="B86" s="30"/>
      <c r="C86" s="30"/>
      <c r="D86" s="30"/>
      <c r="E86" s="31"/>
      <c r="F86" s="32"/>
      <c r="G86" s="33"/>
      <c r="H86" s="34"/>
      <c r="I86" s="35"/>
      <c r="J86" s="6">
        <f t="shared" si="6"/>
        <v>0</v>
      </c>
      <c r="K86" s="9">
        <f t="shared" si="7"/>
        <v>0</v>
      </c>
      <c r="L86" s="11">
        <f t="shared" si="8"/>
        <v>0</v>
      </c>
    </row>
    <row r="87" spans="1:12" x14ac:dyDescent="0.25">
      <c r="A87" s="1"/>
      <c r="B87" s="30"/>
      <c r="C87" s="30"/>
      <c r="D87" s="30"/>
      <c r="E87" s="31"/>
      <c r="F87" s="32"/>
      <c r="G87" s="33"/>
      <c r="H87" s="34"/>
      <c r="I87" s="35"/>
      <c r="J87" s="6">
        <f t="shared" si="6"/>
        <v>0</v>
      </c>
      <c r="K87" s="9">
        <f t="shared" si="7"/>
        <v>0</v>
      </c>
      <c r="L87" s="11">
        <f t="shared" si="8"/>
        <v>0</v>
      </c>
    </row>
    <row r="88" spans="1:12" x14ac:dyDescent="0.25">
      <c r="A88" s="1"/>
      <c r="B88" s="30"/>
      <c r="C88" s="30"/>
      <c r="D88" s="30"/>
      <c r="E88" s="31"/>
      <c r="F88" s="32"/>
      <c r="G88" s="33"/>
      <c r="H88" s="34"/>
      <c r="I88" s="35"/>
      <c r="J88" s="6">
        <f t="shared" si="6"/>
        <v>0</v>
      </c>
      <c r="K88" s="9">
        <f t="shared" si="7"/>
        <v>0</v>
      </c>
      <c r="L88" s="11">
        <f t="shared" si="8"/>
        <v>0</v>
      </c>
    </row>
    <row r="89" spans="1:12" x14ac:dyDescent="0.25">
      <c r="A89" s="1"/>
      <c r="B89" s="30"/>
      <c r="C89" s="30"/>
      <c r="D89" s="30"/>
      <c r="E89" s="31"/>
      <c r="F89" s="32"/>
      <c r="G89" s="33"/>
      <c r="H89" s="34"/>
      <c r="I89" s="35"/>
      <c r="J89" s="6">
        <f t="shared" si="6"/>
        <v>0</v>
      </c>
      <c r="K89" s="9">
        <f t="shared" si="7"/>
        <v>0</v>
      </c>
      <c r="L89" s="11">
        <f t="shared" si="8"/>
        <v>0</v>
      </c>
    </row>
    <row r="90" spans="1:12" x14ac:dyDescent="0.25">
      <c r="A90" s="1"/>
      <c r="B90" s="30"/>
      <c r="C90" s="30"/>
      <c r="D90" s="30"/>
      <c r="E90" s="31"/>
      <c r="F90" s="32"/>
      <c r="G90" s="33"/>
      <c r="H90" s="34"/>
      <c r="I90" s="35"/>
      <c r="J90" s="6">
        <f t="shared" si="6"/>
        <v>0</v>
      </c>
      <c r="K90" s="9">
        <f t="shared" si="7"/>
        <v>0</v>
      </c>
      <c r="L90" s="11">
        <f t="shared" si="8"/>
        <v>0</v>
      </c>
    </row>
    <row r="91" spans="1:12" x14ac:dyDescent="0.25">
      <c r="A91" s="1"/>
      <c r="B91" s="30"/>
      <c r="C91" s="30"/>
      <c r="D91" s="30"/>
      <c r="E91" s="31"/>
      <c r="F91" s="32"/>
      <c r="G91" s="33"/>
      <c r="H91" s="34"/>
      <c r="I91" s="35"/>
      <c r="J91" s="6">
        <f t="shared" si="6"/>
        <v>0</v>
      </c>
      <c r="K91" s="9">
        <f t="shared" si="7"/>
        <v>0</v>
      </c>
      <c r="L91" s="11">
        <f t="shared" si="8"/>
        <v>0</v>
      </c>
    </row>
    <row r="92" spans="1:12" x14ac:dyDescent="0.25">
      <c r="A92" s="1"/>
      <c r="B92" s="30"/>
      <c r="C92" s="30"/>
      <c r="D92" s="30"/>
      <c r="E92" s="31"/>
      <c r="F92" s="32"/>
      <c r="G92" s="33"/>
      <c r="H92" s="34"/>
      <c r="I92" s="35"/>
      <c r="J92" s="6">
        <f t="shared" si="6"/>
        <v>0</v>
      </c>
      <c r="K92" s="9">
        <f t="shared" si="7"/>
        <v>0</v>
      </c>
      <c r="L92" s="11">
        <f t="shared" si="8"/>
        <v>0</v>
      </c>
    </row>
    <row r="93" spans="1:12" x14ac:dyDescent="0.25">
      <c r="A93" s="1"/>
      <c r="B93" s="30"/>
      <c r="C93" s="30"/>
      <c r="D93" s="30"/>
      <c r="E93" s="31"/>
      <c r="F93" s="32"/>
      <c r="G93" s="33"/>
      <c r="H93" s="34"/>
      <c r="I93" s="35"/>
      <c r="J93" s="6">
        <f t="shared" si="6"/>
        <v>0</v>
      </c>
      <c r="K93" s="9">
        <f t="shared" si="7"/>
        <v>0</v>
      </c>
      <c r="L93" s="11">
        <f t="shared" si="8"/>
        <v>0</v>
      </c>
    </row>
    <row r="94" spans="1:12" x14ac:dyDescent="0.25">
      <c r="A94" s="1"/>
      <c r="B94" s="30"/>
      <c r="C94" s="30"/>
      <c r="D94" s="30"/>
      <c r="E94" s="31"/>
      <c r="F94" s="32"/>
      <c r="G94" s="33"/>
      <c r="H94" s="34"/>
      <c r="I94" s="35"/>
      <c r="J94" s="6">
        <f t="shared" si="6"/>
        <v>0</v>
      </c>
      <c r="K94" s="9">
        <f t="shared" si="7"/>
        <v>0</v>
      </c>
      <c r="L94" s="11">
        <f t="shared" si="8"/>
        <v>0</v>
      </c>
    </row>
    <row r="95" spans="1:12" x14ac:dyDescent="0.25">
      <c r="A95" s="1"/>
      <c r="B95" s="30"/>
      <c r="C95" s="30"/>
      <c r="D95" s="30"/>
      <c r="E95" s="31"/>
      <c r="F95" s="32"/>
      <c r="G95" s="33"/>
      <c r="H95" s="34"/>
      <c r="I95" s="35"/>
      <c r="J95" s="6">
        <f t="shared" si="6"/>
        <v>0</v>
      </c>
      <c r="K95" s="9">
        <f t="shared" si="7"/>
        <v>0</v>
      </c>
      <c r="L95" s="11">
        <f t="shared" si="8"/>
        <v>0</v>
      </c>
    </row>
    <row r="96" spans="1:12" x14ac:dyDescent="0.25">
      <c r="A96" s="1"/>
      <c r="B96" s="30"/>
      <c r="C96" s="30"/>
      <c r="D96" s="30"/>
      <c r="E96" s="31"/>
      <c r="F96" s="32"/>
      <c r="G96" s="33"/>
      <c r="H96" s="34"/>
      <c r="I96" s="35"/>
      <c r="J96" s="6">
        <f t="shared" si="6"/>
        <v>0</v>
      </c>
      <c r="K96" s="9">
        <f t="shared" si="7"/>
        <v>0</v>
      </c>
      <c r="L96" s="11">
        <f t="shared" si="8"/>
        <v>0</v>
      </c>
    </row>
    <row r="97" spans="1:12" x14ac:dyDescent="0.25">
      <c r="A97" s="1"/>
      <c r="B97" s="30"/>
      <c r="C97" s="30"/>
      <c r="D97" s="30"/>
      <c r="E97" s="31"/>
      <c r="F97" s="32"/>
      <c r="G97" s="33"/>
      <c r="H97" s="34"/>
      <c r="I97" s="35"/>
      <c r="J97" s="6">
        <f t="shared" si="6"/>
        <v>0</v>
      </c>
      <c r="K97" s="9">
        <f t="shared" si="7"/>
        <v>0</v>
      </c>
      <c r="L97" s="11">
        <f t="shared" si="8"/>
        <v>0</v>
      </c>
    </row>
    <row r="98" spans="1:12" x14ac:dyDescent="0.25">
      <c r="A98" s="1"/>
      <c r="B98" s="30"/>
      <c r="C98" s="30"/>
      <c r="D98" s="30"/>
      <c r="E98" s="31"/>
      <c r="F98" s="32"/>
      <c r="G98" s="33"/>
      <c r="H98" s="34"/>
      <c r="I98" s="35"/>
      <c r="J98" s="6">
        <f t="shared" ref="J98:J111" si="9">IF(LEFT($H$13,5)="CUSTO",H98,H98/(1+I98))</f>
        <v>0</v>
      </c>
      <c r="K98" s="9">
        <f t="shared" ref="K98:K111" si="10">J98*(1+I98)</f>
        <v>0</v>
      </c>
      <c r="L98" s="11">
        <f t="shared" ref="L98:L111" si="11">K98*G98</f>
        <v>0</v>
      </c>
    </row>
    <row r="99" spans="1:12" x14ac:dyDescent="0.25">
      <c r="A99" s="1"/>
      <c r="B99" s="30"/>
      <c r="C99" s="30"/>
      <c r="D99" s="30"/>
      <c r="E99" s="31"/>
      <c r="F99" s="32"/>
      <c r="G99" s="33"/>
      <c r="H99" s="34"/>
      <c r="I99" s="35"/>
      <c r="J99" s="6">
        <f t="shared" si="9"/>
        <v>0</v>
      </c>
      <c r="K99" s="9">
        <f t="shared" si="10"/>
        <v>0</v>
      </c>
      <c r="L99" s="11">
        <f t="shared" si="11"/>
        <v>0</v>
      </c>
    </row>
    <row r="100" spans="1:12" x14ac:dyDescent="0.25">
      <c r="A100" s="1"/>
      <c r="B100" s="30"/>
      <c r="C100" s="30"/>
      <c r="D100" s="30"/>
      <c r="E100" s="31"/>
      <c r="F100" s="32"/>
      <c r="G100" s="33"/>
      <c r="H100" s="34"/>
      <c r="I100" s="35"/>
      <c r="J100" s="6">
        <f t="shared" si="9"/>
        <v>0</v>
      </c>
      <c r="K100" s="9">
        <f t="shared" si="10"/>
        <v>0</v>
      </c>
      <c r="L100" s="11">
        <f t="shared" si="11"/>
        <v>0</v>
      </c>
    </row>
    <row r="101" spans="1:12" x14ac:dyDescent="0.25">
      <c r="A101" s="1"/>
      <c r="B101" s="30"/>
      <c r="C101" s="30"/>
      <c r="D101" s="30"/>
      <c r="E101" s="31"/>
      <c r="F101" s="32"/>
      <c r="G101" s="33"/>
      <c r="H101" s="34"/>
      <c r="I101" s="35"/>
      <c r="J101" s="6">
        <f t="shared" si="9"/>
        <v>0</v>
      </c>
      <c r="K101" s="9">
        <f t="shared" si="10"/>
        <v>0</v>
      </c>
      <c r="L101" s="11">
        <f t="shared" si="11"/>
        <v>0</v>
      </c>
    </row>
    <row r="102" spans="1:12" x14ac:dyDescent="0.25">
      <c r="A102" s="1"/>
      <c r="B102" s="30"/>
      <c r="C102" s="30"/>
      <c r="D102" s="30"/>
      <c r="E102" s="31"/>
      <c r="F102" s="32"/>
      <c r="G102" s="33"/>
      <c r="H102" s="34"/>
      <c r="I102" s="35"/>
      <c r="J102" s="6">
        <f t="shared" si="9"/>
        <v>0</v>
      </c>
      <c r="K102" s="9">
        <f t="shared" si="10"/>
        <v>0</v>
      </c>
      <c r="L102" s="11">
        <f t="shared" si="11"/>
        <v>0</v>
      </c>
    </row>
    <row r="103" spans="1:12" x14ac:dyDescent="0.25">
      <c r="A103" s="1"/>
      <c r="B103" s="30"/>
      <c r="C103" s="30"/>
      <c r="D103" s="30"/>
      <c r="E103" s="31"/>
      <c r="F103" s="32"/>
      <c r="G103" s="33"/>
      <c r="H103" s="34"/>
      <c r="I103" s="35"/>
      <c r="J103" s="6">
        <f t="shared" si="9"/>
        <v>0</v>
      </c>
      <c r="K103" s="9">
        <f t="shared" si="10"/>
        <v>0</v>
      </c>
      <c r="L103" s="11">
        <f t="shared" si="11"/>
        <v>0</v>
      </c>
    </row>
    <row r="104" spans="1:12" x14ac:dyDescent="0.25">
      <c r="A104" s="1"/>
      <c r="B104" s="30"/>
      <c r="C104" s="30"/>
      <c r="D104" s="30"/>
      <c r="E104" s="31"/>
      <c r="F104" s="32"/>
      <c r="G104" s="33"/>
      <c r="H104" s="34"/>
      <c r="I104" s="35"/>
      <c r="J104" s="6">
        <f t="shared" si="9"/>
        <v>0</v>
      </c>
      <c r="K104" s="9">
        <f t="shared" si="10"/>
        <v>0</v>
      </c>
      <c r="L104" s="11">
        <f t="shared" si="11"/>
        <v>0</v>
      </c>
    </row>
    <row r="105" spans="1:12" x14ac:dyDescent="0.25">
      <c r="A105" s="1"/>
      <c r="B105" s="30"/>
      <c r="C105" s="30"/>
      <c r="D105" s="30"/>
      <c r="E105" s="31"/>
      <c r="F105" s="32"/>
      <c r="G105" s="33"/>
      <c r="H105" s="34"/>
      <c r="I105" s="35"/>
      <c r="J105" s="6">
        <f t="shared" si="9"/>
        <v>0</v>
      </c>
      <c r="K105" s="9">
        <f t="shared" si="10"/>
        <v>0</v>
      </c>
      <c r="L105" s="11">
        <f t="shared" si="11"/>
        <v>0</v>
      </c>
    </row>
    <row r="106" spans="1:12" x14ac:dyDescent="0.25">
      <c r="A106" s="1"/>
      <c r="B106" s="30"/>
      <c r="C106" s="30"/>
      <c r="D106" s="30"/>
      <c r="E106" s="31"/>
      <c r="F106" s="32"/>
      <c r="G106" s="33"/>
      <c r="H106" s="34"/>
      <c r="I106" s="35"/>
      <c r="J106" s="6">
        <f t="shared" si="9"/>
        <v>0</v>
      </c>
      <c r="K106" s="9">
        <f t="shared" si="10"/>
        <v>0</v>
      </c>
      <c r="L106" s="11">
        <f t="shared" si="11"/>
        <v>0</v>
      </c>
    </row>
    <row r="107" spans="1:12" x14ac:dyDescent="0.25">
      <c r="A107" s="1"/>
      <c r="B107" s="30"/>
      <c r="C107" s="30"/>
      <c r="D107" s="30"/>
      <c r="E107" s="31"/>
      <c r="F107" s="32"/>
      <c r="G107" s="33"/>
      <c r="H107" s="34"/>
      <c r="I107" s="35"/>
      <c r="J107" s="6">
        <f t="shared" si="9"/>
        <v>0</v>
      </c>
      <c r="K107" s="9">
        <f t="shared" si="10"/>
        <v>0</v>
      </c>
      <c r="L107" s="11">
        <f t="shared" si="11"/>
        <v>0</v>
      </c>
    </row>
    <row r="108" spans="1:12" x14ac:dyDescent="0.25">
      <c r="A108" s="1"/>
      <c r="B108" s="30"/>
      <c r="C108" s="30"/>
      <c r="D108" s="30"/>
      <c r="E108" s="31"/>
      <c r="F108" s="32"/>
      <c r="G108" s="33"/>
      <c r="H108" s="34"/>
      <c r="I108" s="35"/>
      <c r="J108" s="6">
        <f t="shared" si="9"/>
        <v>0</v>
      </c>
      <c r="K108" s="9">
        <f t="shared" si="10"/>
        <v>0</v>
      </c>
      <c r="L108" s="11">
        <f t="shared" si="11"/>
        <v>0</v>
      </c>
    </row>
    <row r="109" spans="1:12" x14ac:dyDescent="0.25">
      <c r="A109" s="1"/>
      <c r="B109" s="30"/>
      <c r="C109" s="30"/>
      <c r="D109" s="30"/>
      <c r="E109" s="31"/>
      <c r="F109" s="32"/>
      <c r="G109" s="33"/>
      <c r="H109" s="34"/>
      <c r="I109" s="35"/>
      <c r="J109" s="6">
        <f t="shared" si="9"/>
        <v>0</v>
      </c>
      <c r="K109" s="9">
        <f t="shared" si="10"/>
        <v>0</v>
      </c>
      <c r="L109" s="11">
        <f t="shared" si="11"/>
        <v>0</v>
      </c>
    </row>
    <row r="110" spans="1:12" x14ac:dyDescent="0.25">
      <c r="A110" s="1"/>
      <c r="B110" s="30"/>
      <c r="C110" s="30"/>
      <c r="D110" s="30"/>
      <c r="E110" s="31"/>
      <c r="F110" s="32"/>
      <c r="G110" s="33"/>
      <c r="H110" s="34"/>
      <c r="I110" s="35"/>
      <c r="J110" s="6">
        <f t="shared" si="9"/>
        <v>0</v>
      </c>
      <c r="K110" s="9">
        <f t="shared" si="10"/>
        <v>0</v>
      </c>
      <c r="L110" s="11">
        <f t="shared" si="11"/>
        <v>0</v>
      </c>
    </row>
    <row r="111" spans="1:12" x14ac:dyDescent="0.25">
      <c r="A111" s="1"/>
      <c r="B111" s="30"/>
      <c r="C111" s="30"/>
      <c r="D111" s="30"/>
      <c r="E111" s="31"/>
      <c r="F111" s="32"/>
      <c r="G111" s="33"/>
      <c r="H111" s="34"/>
      <c r="I111" s="35"/>
      <c r="J111" s="6">
        <f t="shared" si="9"/>
        <v>0</v>
      </c>
      <c r="K111" s="9">
        <f t="shared" si="10"/>
        <v>0</v>
      </c>
      <c r="L111" s="11">
        <f t="shared" si="11"/>
        <v>0</v>
      </c>
    </row>
    <row r="112" spans="1:12" x14ac:dyDescent="0.25">
      <c r="A112" s="1"/>
      <c r="B112" s="30"/>
      <c r="C112" s="30"/>
      <c r="D112" s="30"/>
      <c r="E112" s="31"/>
      <c r="F112" s="32"/>
      <c r="G112" s="33"/>
      <c r="H112" s="34"/>
      <c r="I112" s="35"/>
      <c r="J112" s="6">
        <f t="shared" si="6"/>
        <v>0</v>
      </c>
      <c r="K112" s="9">
        <f t="shared" si="7"/>
        <v>0</v>
      </c>
      <c r="L112" s="11">
        <f t="shared" si="8"/>
        <v>0</v>
      </c>
    </row>
    <row r="113" spans="1:32" x14ac:dyDescent="0.25">
      <c r="A113" s="1"/>
      <c r="B113" s="30"/>
      <c r="C113" s="30"/>
      <c r="D113" s="30"/>
      <c r="E113" s="31"/>
      <c r="F113" s="32"/>
      <c r="G113" s="33"/>
      <c r="H113" s="34"/>
      <c r="I113" s="35"/>
      <c r="J113" s="6">
        <f t="shared" si="6"/>
        <v>0</v>
      </c>
      <c r="K113" s="9">
        <f t="shared" si="7"/>
        <v>0</v>
      </c>
      <c r="L113" s="11">
        <f t="shared" si="8"/>
        <v>0</v>
      </c>
    </row>
    <row r="114" spans="1:32" x14ac:dyDescent="0.25">
      <c r="A114" s="1"/>
      <c r="B114" s="30"/>
      <c r="C114" s="30"/>
      <c r="D114" s="30"/>
      <c r="E114" s="31"/>
      <c r="F114" s="32"/>
      <c r="G114" s="33"/>
      <c r="H114" s="34"/>
      <c r="I114" s="35"/>
      <c r="J114" s="6">
        <f t="shared" si="6"/>
        <v>0</v>
      </c>
      <c r="K114" s="9">
        <f t="shared" si="7"/>
        <v>0</v>
      </c>
      <c r="L114" s="11">
        <f t="shared" si="8"/>
        <v>0</v>
      </c>
    </row>
    <row r="115" spans="1:32" x14ac:dyDescent="0.25">
      <c r="A115" s="1"/>
      <c r="B115" s="30"/>
      <c r="C115" s="30"/>
      <c r="D115" s="30"/>
      <c r="E115" s="31"/>
      <c r="F115" s="32"/>
      <c r="G115" s="33"/>
      <c r="H115" s="34"/>
      <c r="I115" s="35"/>
      <c r="J115" s="6">
        <f t="shared" si="6"/>
        <v>0</v>
      </c>
      <c r="K115" s="9">
        <f t="shared" si="7"/>
        <v>0</v>
      </c>
      <c r="L115" s="11">
        <f t="shared" si="8"/>
        <v>0</v>
      </c>
    </row>
    <row r="116" spans="1:32" x14ac:dyDescent="0.25">
      <c r="A116" s="1"/>
      <c r="B116" s="30"/>
      <c r="C116" s="30"/>
      <c r="D116" s="30"/>
      <c r="E116" s="31"/>
      <c r="F116" s="32"/>
      <c r="G116" s="33"/>
      <c r="H116" s="34"/>
      <c r="I116" s="35"/>
      <c r="J116" s="6">
        <f t="shared" si="6"/>
        <v>0</v>
      </c>
      <c r="K116" s="9">
        <f t="shared" si="7"/>
        <v>0</v>
      </c>
      <c r="L116" s="11">
        <f t="shared" si="8"/>
        <v>0</v>
      </c>
    </row>
    <row r="117" spans="1:32" x14ac:dyDescent="0.25">
      <c r="A117" s="1"/>
      <c r="B117" s="30"/>
      <c r="C117" s="30"/>
      <c r="D117" s="30"/>
      <c r="E117" s="31"/>
      <c r="F117" s="32"/>
      <c r="G117" s="33"/>
      <c r="H117" s="34"/>
      <c r="I117" s="35"/>
      <c r="J117" s="6">
        <f t="shared" si="6"/>
        <v>0</v>
      </c>
      <c r="K117" s="9">
        <f t="shared" si="7"/>
        <v>0</v>
      </c>
      <c r="L117" s="11">
        <f t="shared" si="8"/>
        <v>0</v>
      </c>
    </row>
    <row r="118" spans="1:32" x14ac:dyDescent="0.25">
      <c r="A118" s="1"/>
      <c r="B118" s="30"/>
      <c r="C118" s="30"/>
      <c r="D118" s="30"/>
      <c r="E118" s="31"/>
      <c r="F118" s="32"/>
      <c r="G118" s="33"/>
      <c r="H118" s="34"/>
      <c r="I118" s="35"/>
      <c r="J118" s="6">
        <f t="shared" si="6"/>
        <v>0</v>
      </c>
      <c r="K118" s="9">
        <f t="shared" si="7"/>
        <v>0</v>
      </c>
      <c r="L118" s="11">
        <f t="shared" si="8"/>
        <v>0</v>
      </c>
    </row>
    <row r="119" spans="1:32" x14ac:dyDescent="0.25">
      <c r="A119" s="1"/>
      <c r="B119" s="30"/>
      <c r="C119" s="30"/>
      <c r="D119" s="30"/>
      <c r="E119" s="31"/>
      <c r="F119" s="32"/>
      <c r="G119" s="33"/>
      <c r="H119" s="34"/>
      <c r="I119" s="35"/>
      <c r="J119" s="6">
        <f t="shared" si="6"/>
        <v>0</v>
      </c>
      <c r="K119" s="9">
        <f t="shared" si="7"/>
        <v>0</v>
      </c>
      <c r="L119" s="11">
        <f t="shared" si="8"/>
        <v>0</v>
      </c>
    </row>
    <row r="120" spans="1:32" x14ac:dyDescent="0.25">
      <c r="A120" s="1"/>
      <c r="B120" s="30"/>
      <c r="C120" s="30"/>
      <c r="D120" s="30"/>
      <c r="E120" s="31"/>
      <c r="F120" s="32"/>
      <c r="G120" s="33"/>
      <c r="H120" s="34"/>
      <c r="I120" s="35"/>
      <c r="J120" s="6">
        <f t="shared" si="6"/>
        <v>0</v>
      </c>
      <c r="K120" s="9">
        <f t="shared" si="7"/>
        <v>0</v>
      </c>
      <c r="L120" s="11">
        <f t="shared" si="8"/>
        <v>0</v>
      </c>
    </row>
    <row r="121" spans="1:32" x14ac:dyDescent="0.25">
      <c r="A121" s="1"/>
      <c r="B121" s="30"/>
      <c r="C121" s="30"/>
      <c r="D121" s="30"/>
      <c r="E121" s="31"/>
      <c r="F121" s="32"/>
      <c r="G121" s="33"/>
      <c r="H121" s="34"/>
      <c r="I121" s="35"/>
      <c r="J121" s="6">
        <f t="shared" si="6"/>
        <v>0</v>
      </c>
      <c r="K121" s="9">
        <f t="shared" si="7"/>
        <v>0</v>
      </c>
      <c r="L121" s="11">
        <f t="shared" si="8"/>
        <v>0</v>
      </c>
    </row>
    <row r="122" spans="1:32" x14ac:dyDescent="0.25">
      <c r="A122" s="1"/>
      <c r="B122" s="30"/>
      <c r="C122" s="30"/>
      <c r="D122" s="30"/>
      <c r="E122" s="31"/>
      <c r="F122" s="32"/>
      <c r="G122" s="33"/>
      <c r="H122" s="34"/>
      <c r="I122" s="35"/>
      <c r="J122" s="6">
        <f t="shared" si="6"/>
        <v>0</v>
      </c>
      <c r="K122" s="9">
        <f t="shared" si="7"/>
        <v>0</v>
      </c>
      <c r="L122" s="11">
        <f t="shared" si="8"/>
        <v>0</v>
      </c>
    </row>
    <row r="123" spans="1:32" x14ac:dyDescent="0.25">
      <c r="A123" s="1"/>
      <c r="B123" s="32"/>
      <c r="C123" s="32"/>
      <c r="D123" s="30"/>
      <c r="E123" s="31"/>
      <c r="F123" s="32"/>
      <c r="G123" s="36"/>
      <c r="H123" s="34"/>
      <c r="I123" s="35"/>
      <c r="J123" s="6">
        <f t="shared" si="6"/>
        <v>0</v>
      </c>
      <c r="K123" s="9">
        <f t="shared" si="7"/>
        <v>0</v>
      </c>
      <c r="L123" s="11">
        <f t="shared" si="8"/>
        <v>0</v>
      </c>
    </row>
    <row r="124" spans="1:32" x14ac:dyDescent="0.25">
      <c r="A124" s="1"/>
      <c r="B124" s="32"/>
      <c r="C124" s="32"/>
      <c r="D124" s="30"/>
      <c r="E124" s="31"/>
      <c r="F124" s="32"/>
      <c r="G124" s="36"/>
      <c r="H124" s="34"/>
      <c r="I124" s="35"/>
      <c r="J124" s="6">
        <f t="shared" si="6"/>
        <v>0</v>
      </c>
      <c r="K124" s="9">
        <f t="shared" si="7"/>
        <v>0</v>
      </c>
      <c r="L124" s="11">
        <f t="shared" si="8"/>
        <v>0</v>
      </c>
    </row>
    <row r="125" spans="1:32" ht="15.75" thickBot="1" x14ac:dyDescent="0.3">
      <c r="A125" s="1"/>
      <c r="B125" s="32"/>
      <c r="C125" s="32"/>
      <c r="D125" s="30"/>
      <c r="E125" s="31"/>
      <c r="F125" s="32"/>
      <c r="G125" s="36"/>
      <c r="H125" s="34"/>
      <c r="I125" s="35"/>
      <c r="J125" s="6">
        <f t="shared" ref="J125" si="12">IF(LEFT($H$13,5)="CUSTO",H125,H125/(1+I125))</f>
        <v>0</v>
      </c>
      <c r="K125" s="9">
        <f t="shared" ref="K125" si="13">J125*(1+I125)</f>
        <v>0</v>
      </c>
      <c r="L125" s="12">
        <f t="shared" ref="L125" si="14">K125*G125</f>
        <v>0</v>
      </c>
    </row>
    <row r="126" spans="1:32" s="1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s="1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</sheetData>
  <mergeCells count="16">
    <mergeCell ref="B2:F2"/>
    <mergeCell ref="C4:H4"/>
    <mergeCell ref="E5:F5"/>
    <mergeCell ref="B6:B7"/>
    <mergeCell ref="C6:C7"/>
    <mergeCell ref="C3:H3"/>
    <mergeCell ref="G6:G7"/>
    <mergeCell ref="B15:C15"/>
    <mergeCell ref="D15:F15"/>
    <mergeCell ref="I6:I7"/>
    <mergeCell ref="H6:H7"/>
    <mergeCell ref="J6:J7"/>
    <mergeCell ref="C9:D9"/>
    <mergeCell ref="C11:D11"/>
    <mergeCell ref="C10:D10"/>
    <mergeCell ref="B9:B11"/>
  </mergeCells>
  <dataValidations count="4">
    <dataValidation type="list" allowBlank="1" showInputMessage="1" showErrorMessage="1" sqref="H13" xr:uid="{00000000-0002-0000-0000-000000000000}">
      <formula1>"CUSTO (SEM BDI),PREÇO (COM BDI)"</formula1>
    </dataValidation>
    <dataValidation type="list" allowBlank="1" showInputMessage="1" showErrorMessage="1" sqref="D7" xr:uid="{00000000-0002-0000-0000-000001000000}">
      <formula1>"Sim,Não"</formula1>
    </dataValidation>
    <dataValidation type="list" allowBlank="1" showInputMessage="1" showErrorMessage="1" sqref="E5" xr:uid="{00000000-0002-0000-0000-000002000000}">
      <formula1>"1 – Empreitada por Preço Global, 2 – Empreitada por Preço Unitário, 3 – Empreitada Integral, 4 – Tarefa, 5 – Execução Direta, 6 – Contratação integrada, 7 – Contratação semi-integrada,  8 – Fornecimento e prestação de serviço associado"</formula1>
    </dataValidation>
    <dataValidation type="date" allowBlank="1" showInputMessage="1" showErrorMessage="1" sqref="C6:C7" xr:uid="{00000000-0002-0000-0000-000003000000}">
      <formula1>40179</formula1>
      <formula2>54789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H5" sqref="H5:L10"/>
    </sheetView>
  </sheetViews>
  <sheetFormatPr defaultRowHeight="15" x14ac:dyDescent="0.25"/>
  <cols>
    <col min="1" max="1" width="2.85546875" customWidth="1"/>
    <col min="3" max="3" width="21.28515625" customWidth="1"/>
    <col min="6" max="6" width="9.7109375" bestFit="1" customWidth="1"/>
  </cols>
  <sheetData>
    <row r="1" spans="2:12" ht="15.75" thickBot="1" x14ac:dyDescent="0.3"/>
    <row r="2" spans="2:12" ht="20.25" thickTop="1" thickBot="1" x14ac:dyDescent="0.35">
      <c r="B2" s="80" t="s">
        <v>31</v>
      </c>
      <c r="C2" s="81"/>
      <c r="D2" s="81"/>
      <c r="E2" s="81"/>
      <c r="F2" s="46">
        <v>0.26140000000000002</v>
      </c>
      <c r="G2" s="1"/>
    </row>
    <row r="3" spans="2:12" ht="16.5" thickTop="1" thickBot="1" x14ac:dyDescent="0.3">
      <c r="B3" s="1"/>
      <c r="C3" s="1"/>
      <c r="D3" s="1"/>
      <c r="E3" s="1"/>
      <c r="F3" s="1"/>
      <c r="G3" s="1"/>
      <c r="H3" s="1"/>
    </row>
    <row r="4" spans="2:12" ht="16.5" thickTop="1" thickBot="1" x14ac:dyDescent="0.3">
      <c r="B4" s="98" t="s">
        <v>5</v>
      </c>
      <c r="C4" s="99"/>
      <c r="D4" s="99"/>
      <c r="E4" s="99"/>
      <c r="F4" s="100"/>
      <c r="G4" s="1"/>
      <c r="H4" s="86" t="s">
        <v>28</v>
      </c>
      <c r="I4" s="87"/>
      <c r="J4" s="87"/>
      <c r="K4" s="87"/>
      <c r="L4" s="88"/>
    </row>
    <row r="5" spans="2:12" ht="15.75" customHeight="1" thickBot="1" x14ac:dyDescent="0.3">
      <c r="B5" s="82" t="s">
        <v>6</v>
      </c>
      <c r="C5" s="83"/>
      <c r="D5" s="83"/>
      <c r="E5" s="83"/>
      <c r="F5" s="47">
        <v>3.2000000000000002E-3</v>
      </c>
      <c r="G5" s="1"/>
      <c r="H5" s="89" t="s">
        <v>51</v>
      </c>
      <c r="I5" s="90"/>
      <c r="J5" s="90"/>
      <c r="K5" s="90"/>
      <c r="L5" s="91"/>
    </row>
    <row r="6" spans="2:12" ht="15.75" thickBot="1" x14ac:dyDescent="0.3">
      <c r="B6" s="82" t="s">
        <v>8</v>
      </c>
      <c r="C6" s="83"/>
      <c r="D6" s="83"/>
      <c r="E6" s="83"/>
      <c r="F6" s="47">
        <v>5.0000000000000001E-3</v>
      </c>
      <c r="G6" s="1"/>
      <c r="H6" s="92"/>
      <c r="I6" s="93"/>
      <c r="J6" s="93"/>
      <c r="K6" s="93"/>
      <c r="L6" s="94"/>
    </row>
    <row r="7" spans="2:12" ht="15.75" thickBot="1" x14ac:dyDescent="0.3">
      <c r="B7" s="82" t="s">
        <v>13</v>
      </c>
      <c r="C7" s="83"/>
      <c r="D7" s="83"/>
      <c r="E7" s="83"/>
      <c r="F7" s="47">
        <v>1.0200000000000001E-2</v>
      </c>
      <c r="G7" s="1"/>
      <c r="H7" s="92"/>
      <c r="I7" s="93"/>
      <c r="J7" s="93"/>
      <c r="K7" s="93"/>
      <c r="L7" s="94"/>
    </row>
    <row r="8" spans="2:12" ht="15.75" thickBot="1" x14ac:dyDescent="0.3">
      <c r="B8" s="82" t="s">
        <v>17</v>
      </c>
      <c r="C8" s="83"/>
      <c r="D8" s="83"/>
      <c r="E8" s="83"/>
      <c r="F8" s="47">
        <v>3.7999999999999999E-2</v>
      </c>
      <c r="G8" s="1"/>
      <c r="H8" s="92"/>
      <c r="I8" s="93"/>
      <c r="J8" s="93"/>
      <c r="K8" s="93"/>
      <c r="L8" s="94"/>
    </row>
    <row r="9" spans="2:12" ht="15.75" thickBot="1" x14ac:dyDescent="0.3">
      <c r="B9" s="82" t="s">
        <v>18</v>
      </c>
      <c r="C9" s="83"/>
      <c r="D9" s="83"/>
      <c r="E9" s="83"/>
      <c r="F9" s="47">
        <v>6.6400000000000001E-2</v>
      </c>
      <c r="G9" s="1"/>
      <c r="H9" s="92"/>
      <c r="I9" s="93"/>
      <c r="J9" s="93"/>
      <c r="K9" s="93"/>
      <c r="L9" s="94"/>
    </row>
    <row r="10" spans="2:12" ht="15.75" thickBot="1" x14ac:dyDescent="0.3">
      <c r="B10" s="84" t="s">
        <v>19</v>
      </c>
      <c r="C10" s="85"/>
      <c r="D10" s="85"/>
      <c r="E10" s="85"/>
      <c r="F10" s="48">
        <v>3.6499999999999998E-2</v>
      </c>
      <c r="G10" s="1"/>
      <c r="H10" s="95"/>
      <c r="I10" s="96"/>
      <c r="J10" s="96"/>
      <c r="K10" s="96"/>
      <c r="L10" s="97"/>
    </row>
    <row r="11" spans="2:12" ht="15.75" thickTop="1" x14ac:dyDescent="0.25"/>
    <row r="12" spans="2:12" ht="15.75" thickBot="1" x14ac:dyDescent="0.3"/>
    <row r="13" spans="2:12" ht="16.5" thickTop="1" thickBot="1" x14ac:dyDescent="0.3">
      <c r="B13" s="77" t="s">
        <v>0</v>
      </c>
      <c r="C13" s="71" t="s">
        <v>38</v>
      </c>
      <c r="D13" s="72"/>
    </row>
    <row r="14" spans="2:12" ht="16.5" thickTop="1" thickBot="1" x14ac:dyDescent="0.3">
      <c r="B14" s="78"/>
      <c r="C14" s="75" t="s">
        <v>39</v>
      </c>
      <c r="D14" s="76"/>
    </row>
    <row r="15" spans="2:12" ht="16.5" thickTop="1" thickBot="1" x14ac:dyDescent="0.3">
      <c r="B15" s="79"/>
      <c r="C15" s="73" t="s">
        <v>1</v>
      </c>
      <c r="D15" s="74"/>
    </row>
    <row r="16" spans="2:12" ht="15.75" thickTop="1" x14ac:dyDescent="0.25"/>
    <row r="26" spans="7:7" x14ac:dyDescent="0.25">
      <c r="G26" s="38"/>
    </row>
  </sheetData>
  <mergeCells count="14">
    <mergeCell ref="H4:L4"/>
    <mergeCell ref="H5:L10"/>
    <mergeCell ref="B4:F4"/>
    <mergeCell ref="B5:E5"/>
    <mergeCell ref="B6:E6"/>
    <mergeCell ref="B7:E7"/>
    <mergeCell ref="B8:E8"/>
    <mergeCell ref="B13:B15"/>
    <mergeCell ref="C13:D13"/>
    <mergeCell ref="C14:D14"/>
    <mergeCell ref="C15:D15"/>
    <mergeCell ref="B2:E2"/>
    <mergeCell ref="B9:E9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Detalhamento do 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SILVERIO</dc:creator>
  <cp:lastModifiedBy>SILVERIO</cp:lastModifiedBy>
  <dcterms:created xsi:type="dcterms:W3CDTF">2022-07-05T20:48:01Z</dcterms:created>
  <dcterms:modified xsi:type="dcterms:W3CDTF">2024-06-06T02:20:15Z</dcterms:modified>
</cp:coreProperties>
</file>